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январь-декабрь 2018 года" sheetId="11" r:id="rId1"/>
  </sheets>
  <calcPr calcId="125725"/>
</workbook>
</file>

<file path=xl/calcChain.xml><?xml version="1.0" encoding="utf-8"?>
<calcChain xmlns="http://schemas.openxmlformats.org/spreadsheetml/2006/main">
  <c r="I53" i="11"/>
  <c r="J53"/>
  <c r="L53"/>
  <c r="M53"/>
  <c r="O53"/>
  <c r="P53"/>
  <c r="R53"/>
  <c r="S53"/>
  <c r="U53"/>
  <c r="V53"/>
  <c r="X53"/>
  <c r="Y53"/>
  <c r="AA53"/>
  <c r="AB53"/>
  <c r="AD53"/>
  <c r="AE53"/>
  <c r="I54"/>
  <c r="J54"/>
  <c r="K54"/>
  <c r="M54"/>
  <c r="O54"/>
  <c r="P54"/>
  <c r="Q54" s="1"/>
  <c r="R54"/>
  <c r="S54"/>
  <c r="U54"/>
  <c r="V54"/>
  <c r="W54"/>
  <c r="X54"/>
  <c r="Y54"/>
  <c r="Z54" s="1"/>
  <c r="AA54"/>
  <c r="AB54"/>
  <c r="AC54" s="1"/>
  <c r="AD54"/>
  <c r="AE54"/>
  <c r="AG54"/>
  <c r="AG52" s="1"/>
  <c r="AH54"/>
  <c r="AH52" s="1"/>
  <c r="AI52" s="1"/>
  <c r="AI54"/>
  <c r="AJ54"/>
  <c r="AJ52" s="1"/>
  <c r="AK54"/>
  <c r="AK52" s="1"/>
  <c r="AM54"/>
  <c r="AM52" s="1"/>
  <c r="AN54"/>
  <c r="AN52" s="1"/>
  <c r="AO54"/>
  <c r="AP54"/>
  <c r="AP52" s="1"/>
  <c r="AQ54"/>
  <c r="AQ52" s="1"/>
  <c r="AR52" s="1"/>
  <c r="AG23"/>
  <c r="AD52" l="1"/>
  <c r="AA52"/>
  <c r="X52"/>
  <c r="U52"/>
  <c r="W52" s="1"/>
  <c r="R52"/>
  <c r="O52"/>
  <c r="I52"/>
  <c r="AF54"/>
  <c r="T54"/>
  <c r="AE52"/>
  <c r="AF52" s="1"/>
  <c r="AB52"/>
  <c r="AC52" s="1"/>
  <c r="Y52"/>
  <c r="Z52" s="1"/>
  <c r="S52"/>
  <c r="T52" s="1"/>
  <c r="P52"/>
  <c r="Q52" s="1"/>
  <c r="M52"/>
  <c r="J52"/>
  <c r="K52" s="1"/>
  <c r="AO52"/>
  <c r="AL52"/>
  <c r="AR54"/>
  <c r="AL54"/>
  <c r="AQ41"/>
  <c r="AP41"/>
  <c r="AP73" s="1"/>
  <c r="AQ40"/>
  <c r="AQ72" s="1"/>
  <c r="AP40"/>
  <c r="AP72" s="1"/>
  <c r="AP71" s="1"/>
  <c r="AQ39"/>
  <c r="AR39" s="1"/>
  <c r="AP39"/>
  <c r="AN41"/>
  <c r="AN73" s="1"/>
  <c r="AM41"/>
  <c r="AN40"/>
  <c r="AN72" s="1"/>
  <c r="AN71" s="1"/>
  <c r="AM40"/>
  <c r="AM72" s="1"/>
  <c r="AN39"/>
  <c r="AO39" s="1"/>
  <c r="AM39"/>
  <c r="AH41"/>
  <c r="AH73" s="1"/>
  <c r="AG41"/>
  <c r="AH40"/>
  <c r="AG40"/>
  <c r="AG72" s="1"/>
  <c r="AE41"/>
  <c r="AD41"/>
  <c r="AD73" s="1"/>
  <c r="AE40"/>
  <c r="AE72" s="1"/>
  <c r="AD40"/>
  <c r="AD72" s="1"/>
  <c r="AD71" s="1"/>
  <c r="AE39"/>
  <c r="AF39" s="1"/>
  <c r="AD39"/>
  <c r="AB41"/>
  <c r="AB73" s="1"/>
  <c r="AA41"/>
  <c r="AB40"/>
  <c r="AB72" s="1"/>
  <c r="AB71" s="1"/>
  <c r="AA40"/>
  <c r="AA72" s="1"/>
  <c r="AB39"/>
  <c r="AC39" s="1"/>
  <c r="AA39"/>
  <c r="Y41"/>
  <c r="Y73" s="1"/>
  <c r="X41"/>
  <c r="Y40"/>
  <c r="Y72" s="1"/>
  <c r="Y71" s="1"/>
  <c r="X40"/>
  <c r="X72" s="1"/>
  <c r="Y39"/>
  <c r="Z39" s="1"/>
  <c r="X39"/>
  <c r="V41"/>
  <c r="V73" s="1"/>
  <c r="U41"/>
  <c r="V40"/>
  <c r="V72" s="1"/>
  <c r="V71" s="1"/>
  <c r="U40"/>
  <c r="U72" s="1"/>
  <c r="U39"/>
  <c r="S41"/>
  <c r="R41"/>
  <c r="R73" s="1"/>
  <c r="S40"/>
  <c r="S72" s="1"/>
  <c r="R40"/>
  <c r="R72" s="1"/>
  <c r="R71" s="1"/>
  <c r="S39"/>
  <c r="R39"/>
  <c r="P41"/>
  <c r="P73" s="1"/>
  <c r="O41"/>
  <c r="P40"/>
  <c r="P72" s="1"/>
  <c r="P71" s="1"/>
  <c r="O40"/>
  <c r="O72" s="1"/>
  <c r="M41"/>
  <c r="L41"/>
  <c r="M40"/>
  <c r="M72" s="1"/>
  <c r="L40"/>
  <c r="L72" s="1"/>
  <c r="M39"/>
  <c r="N39" s="1"/>
  <c r="L39"/>
  <c r="J41"/>
  <c r="J73" s="1"/>
  <c r="K73" s="1"/>
  <c r="I41"/>
  <c r="I73" s="1"/>
  <c r="J40"/>
  <c r="J72" s="1"/>
  <c r="J71" s="1"/>
  <c r="K71" s="1"/>
  <c r="I40"/>
  <c r="I72" s="1"/>
  <c r="I71" s="1"/>
  <c r="J39"/>
  <c r="I39"/>
  <c r="AC38"/>
  <c r="AR33"/>
  <c r="AI26"/>
  <c r="AI25"/>
  <c r="AR23"/>
  <c r="AO23"/>
  <c r="AL23"/>
  <c r="AI23"/>
  <c r="AF23"/>
  <c r="AC23"/>
  <c r="Z23"/>
  <c r="W23"/>
  <c r="T23"/>
  <c r="Q23"/>
  <c r="N23"/>
  <c r="V49"/>
  <c r="AQ49"/>
  <c r="AJ18"/>
  <c r="N41" l="1"/>
  <c r="M73"/>
  <c r="Q41"/>
  <c r="O73"/>
  <c r="AF41"/>
  <c r="AE73"/>
  <c r="AF73" s="1"/>
  <c r="AI40"/>
  <c r="AH72"/>
  <c r="AR41"/>
  <c r="AQ73"/>
  <c r="M71"/>
  <c r="O71"/>
  <c r="Q71" s="1"/>
  <c r="AE71"/>
  <c r="AF71" s="1"/>
  <c r="AQ71"/>
  <c r="AR71" s="1"/>
  <c r="T41"/>
  <c r="S73"/>
  <c r="T73" s="1"/>
  <c r="W41"/>
  <c r="U73"/>
  <c r="W73" s="1"/>
  <c r="Z41"/>
  <c r="X73"/>
  <c r="Z73" s="1"/>
  <c r="AC41"/>
  <c r="AA73"/>
  <c r="AC73" s="1"/>
  <c r="AI41"/>
  <c r="AG73"/>
  <c r="AI73" s="1"/>
  <c r="AO41"/>
  <c r="AM73"/>
  <c r="AO73" s="1"/>
  <c r="O39"/>
  <c r="Q73"/>
  <c r="T39"/>
  <c r="S71"/>
  <c r="T71" s="1"/>
  <c r="U71"/>
  <c r="W71" s="1"/>
  <c r="X71"/>
  <c r="Z71" s="1"/>
  <c r="AA71"/>
  <c r="AC71" s="1"/>
  <c r="AG71"/>
  <c r="AM71"/>
  <c r="AO71" s="1"/>
  <c r="AR73"/>
  <c r="AG39"/>
  <c r="AH39"/>
  <c r="AI39" s="1"/>
  <c r="V39"/>
  <c r="W39" s="1"/>
  <c r="P39"/>
  <c r="Q39" s="1"/>
  <c r="P74"/>
  <c r="G74" s="1"/>
  <c r="AR51"/>
  <c r="AO51"/>
  <c r="AL51"/>
  <c r="AI51"/>
  <c r="AF51"/>
  <c r="AC51"/>
  <c r="Z51"/>
  <c r="W51"/>
  <c r="T51"/>
  <c r="Q51"/>
  <c r="L51"/>
  <c r="L54" s="1"/>
  <c r="G51"/>
  <c r="G50"/>
  <c r="F50"/>
  <c r="AP49"/>
  <c r="AN49"/>
  <c r="AM49"/>
  <c r="AK49"/>
  <c r="AJ49"/>
  <c r="AH49"/>
  <c r="AG49"/>
  <c r="AE49"/>
  <c r="AD49"/>
  <c r="AB49"/>
  <c r="AA49"/>
  <c r="Y49"/>
  <c r="X49"/>
  <c r="U49"/>
  <c r="W49" s="1"/>
  <c r="S49"/>
  <c r="R49"/>
  <c r="P49"/>
  <c r="O49"/>
  <c r="M49"/>
  <c r="J49"/>
  <c r="I49"/>
  <c r="AR47"/>
  <c r="AO47"/>
  <c r="AL47"/>
  <c r="AI47"/>
  <c r="AF47"/>
  <c r="Z47"/>
  <c r="W47"/>
  <c r="T47"/>
  <c r="Q47"/>
  <c r="N47"/>
  <c r="K47"/>
  <c r="G47"/>
  <c r="G54" s="1"/>
  <c r="F47"/>
  <c r="G46"/>
  <c r="F46"/>
  <c r="F53" s="1"/>
  <c r="AQ45"/>
  <c r="AP45"/>
  <c r="AN45"/>
  <c r="AM45"/>
  <c r="AK45"/>
  <c r="AJ45"/>
  <c r="AH45"/>
  <c r="AG45"/>
  <c r="AE45"/>
  <c r="AD45"/>
  <c r="AB45"/>
  <c r="AA45"/>
  <c r="Y45"/>
  <c r="X45"/>
  <c r="V45"/>
  <c r="U45"/>
  <c r="S45"/>
  <c r="R45"/>
  <c r="P45"/>
  <c r="O45"/>
  <c r="M45"/>
  <c r="N45" s="1"/>
  <c r="L45"/>
  <c r="J45"/>
  <c r="K45" s="1"/>
  <c r="I45"/>
  <c r="F45"/>
  <c r="G38"/>
  <c r="F38"/>
  <c r="G37"/>
  <c r="G36" s="1"/>
  <c r="F37"/>
  <c r="AQ36"/>
  <c r="AP36"/>
  <c r="AN36"/>
  <c r="AM36"/>
  <c r="AK36"/>
  <c r="AJ36"/>
  <c r="AH36"/>
  <c r="AG36"/>
  <c r="AB36"/>
  <c r="AA36"/>
  <c r="Y36"/>
  <c r="X36"/>
  <c r="V36"/>
  <c r="U36"/>
  <c r="S36"/>
  <c r="R36"/>
  <c r="P36"/>
  <c r="O36"/>
  <c r="M36"/>
  <c r="L36"/>
  <c r="J36"/>
  <c r="I36"/>
  <c r="F36"/>
  <c r="G33"/>
  <c r="F33"/>
  <c r="G32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AI29"/>
  <c r="G29"/>
  <c r="F29"/>
  <c r="G28"/>
  <c r="F28"/>
  <c r="AQ27"/>
  <c r="AP27"/>
  <c r="AN27"/>
  <c r="AM27"/>
  <c r="AK27"/>
  <c r="AJ27"/>
  <c r="AJ26" s="1"/>
  <c r="AJ41" s="1"/>
  <c r="AJ73" s="1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G26"/>
  <c r="G25"/>
  <c r="AQ24"/>
  <c r="AP24"/>
  <c r="AN24"/>
  <c r="AM24"/>
  <c r="AK24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G24"/>
  <c r="F23"/>
  <c r="G23"/>
  <c r="G22"/>
  <c r="F22"/>
  <c r="AQ21"/>
  <c r="AP21"/>
  <c r="AN21"/>
  <c r="AO21" s="1"/>
  <c r="AM21"/>
  <c r="AK21"/>
  <c r="AL21" s="1"/>
  <c r="AJ21"/>
  <c r="AH21"/>
  <c r="AE21"/>
  <c r="AD21"/>
  <c r="AB21"/>
  <c r="AA21"/>
  <c r="AC21" s="1"/>
  <c r="Y21"/>
  <c r="X21"/>
  <c r="V21"/>
  <c r="U21"/>
  <c r="R21"/>
  <c r="P21"/>
  <c r="Q21" s="1"/>
  <c r="O21"/>
  <c r="M21"/>
  <c r="J21"/>
  <c r="I21"/>
  <c r="AK20"/>
  <c r="AI20"/>
  <c r="F20"/>
  <c r="AK19"/>
  <c r="AI19"/>
  <c r="F19"/>
  <c r="AQ18"/>
  <c r="AP18"/>
  <c r="AN18"/>
  <c r="AM18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F16"/>
  <c r="F18" l="1"/>
  <c r="AK40"/>
  <c r="AL19"/>
  <c r="G53"/>
  <c r="G45"/>
  <c r="L52"/>
  <c r="N52" s="1"/>
  <c r="N54"/>
  <c r="AR21"/>
  <c r="AR31"/>
  <c r="T45"/>
  <c r="Z45"/>
  <c r="AF45"/>
  <c r="AL45"/>
  <c r="L73"/>
  <c r="L71" s="1"/>
  <c r="N71" s="1"/>
  <c r="AL20"/>
  <c r="AK41"/>
  <c r="AH71"/>
  <c r="AI71" s="1"/>
  <c r="AI72"/>
  <c r="W21"/>
  <c r="Z21"/>
  <c r="AF21"/>
  <c r="AI24"/>
  <c r="AI27"/>
  <c r="AC36"/>
  <c r="N73"/>
  <c r="H23"/>
  <c r="H38"/>
  <c r="N51"/>
  <c r="AR45"/>
  <c r="T49"/>
  <c r="F21"/>
  <c r="H29"/>
  <c r="Q45"/>
  <c r="W45"/>
  <c r="AI18"/>
  <c r="H36"/>
  <c r="H45"/>
  <c r="H47"/>
  <c r="G21"/>
  <c r="AJ25"/>
  <c r="AJ40" s="1"/>
  <c r="F26"/>
  <c r="H26" s="1"/>
  <c r="F27"/>
  <c r="H27" s="1"/>
  <c r="AC45"/>
  <c r="AI45"/>
  <c r="AO45"/>
  <c r="Q49"/>
  <c r="Z49"/>
  <c r="AF49"/>
  <c r="AL49"/>
  <c r="AR49"/>
  <c r="AK18"/>
  <c r="AL18" s="1"/>
  <c r="G19"/>
  <c r="G20"/>
  <c r="L21"/>
  <c r="N21" s="1"/>
  <c r="S21"/>
  <c r="T21" s="1"/>
  <c r="AG21"/>
  <c r="AI21" s="1"/>
  <c r="G49"/>
  <c r="L49"/>
  <c r="AC49"/>
  <c r="AI49"/>
  <c r="AO49"/>
  <c r="F51"/>
  <c r="F54" s="1"/>
  <c r="H54" l="1"/>
  <c r="F52"/>
  <c r="H20"/>
  <c r="G41"/>
  <c r="G73" s="1"/>
  <c r="G52"/>
  <c r="H52" s="1"/>
  <c r="AL40"/>
  <c r="AK72"/>
  <c r="AK39"/>
  <c r="F41"/>
  <c r="F73" s="1"/>
  <c r="G40"/>
  <c r="H19"/>
  <c r="AJ72"/>
  <c r="AJ71" s="1"/>
  <c r="AJ39"/>
  <c r="AL41"/>
  <c r="AK73"/>
  <c r="AL73" s="1"/>
  <c r="H21"/>
  <c r="H41"/>
  <c r="G39"/>
  <c r="F49"/>
  <c r="H49" s="1"/>
  <c r="G18"/>
  <c r="H18" s="1"/>
  <c r="F25"/>
  <c r="AJ24"/>
  <c r="N49"/>
  <c r="H51"/>
  <c r="AL39" l="1"/>
  <c r="F40"/>
  <c r="H25"/>
  <c r="AK71"/>
  <c r="AL71" s="1"/>
  <c r="AL72"/>
  <c r="G72"/>
  <c r="H73"/>
  <c r="F24"/>
  <c r="H24" s="1"/>
  <c r="G71" l="1"/>
  <c r="F72"/>
  <c r="F71" s="1"/>
  <c r="F39"/>
  <c r="H39" s="1"/>
  <c r="H40"/>
  <c r="H71" l="1"/>
  <c r="H72"/>
</calcChain>
</file>

<file path=xl/sharedStrings.xml><?xml version="1.0" encoding="utf-8"?>
<sst xmlns="http://schemas.openxmlformats.org/spreadsheetml/2006/main" count="204" uniqueCount="120">
  <si>
    <t>№</t>
  </si>
  <si>
    <t>Исполнитель</t>
  </si>
  <si>
    <t>Целевой показатель, №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</si>
  <si>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</si>
  <si>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</si>
  <si>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</si>
  <si>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</si>
  <si>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</si>
  <si>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</si>
  <si>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</si>
  <si>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</si>
  <si>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</si>
  <si>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</si>
  <si>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</si>
  <si>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</si>
  <si>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</si>
  <si>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</si>
  <si>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2. В графе 7, 10, 13 и т.д. указывается кассовое исполнение денежных средств, направленных на реализацию мероприятия муниципальной программы (ГРБС).</t>
  </si>
  <si>
    <t>3. В графе 18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</t>
  </si>
  <si>
    <t>4. В графе 19 указываются причины неисполнения объема финансирования в отчетном периоде (заполняется ежемесячно).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</si>
  <si>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</si>
  <si>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</si>
  <si>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</si>
  <si>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</si>
  <si>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</si>
  <si>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</si>
  <si>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</si>
  <si>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</si>
  <si>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</si>
  <si>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</si>
  <si>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</si>
  <si>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</si>
  <si>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</si>
  <si>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Комитет по финансам  администрации города Урай</t>
  </si>
  <si>
    <t>МКУ «УКС г.Урай»</t>
  </si>
  <si>
    <t>Подпрограмма 1 "Дорожное хозяйство"</t>
  </si>
  <si>
    <t>1.2.</t>
  </si>
  <si>
    <t xml:space="preserve"> Реконструкция автомобильных дорог:</t>
  </si>
  <si>
    <t>Капитальный ремонт, ремонт  и содержание автомобильных дорог: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</si>
  <si>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</si>
  <si>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</si>
  <si>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</si>
  <si>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</si>
  <si>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</si>
  <si>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</si>
  <si>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</si>
  <si>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1.3.1.</t>
  </si>
  <si>
    <t>1.3.2.</t>
  </si>
  <si>
    <t>ОДХиТ</t>
  </si>
  <si>
    <t>1.3.3.</t>
  </si>
  <si>
    <t>Подпрограмма 2 "Транспорт"</t>
  </si>
  <si>
    <t>2.1.</t>
  </si>
  <si>
    <t>Бюджет ХМАО</t>
  </si>
  <si>
    <t>2.2.</t>
  </si>
  <si>
    <t>Всего</t>
  </si>
  <si>
    <t>Исполнитель: гл. специалист ОДХиТ администрации г.Урай Попович А.В., тел.: 24-156</t>
  </si>
  <si>
    <t>п.1.1.Мероприятий Реконструкция автомобильной дороги по ул.Узбекистанская в городе Урай</t>
  </si>
  <si>
    <t xml:space="preserve">п.3.3 Мероприятий     Разработка программы комплексного развития транспортной инфраструктуры муниципального образования  город Урай </t>
  </si>
  <si>
    <t xml:space="preserve">          НТО ДД</t>
  </si>
  <si>
    <t>п.2. мероприятий      Организация транспортного обслуживания населения на городских автобусных маршрутах</t>
  </si>
  <si>
    <t>п.1 Мероприятий      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</t>
  </si>
  <si>
    <t>заключен контракт на выполнение ПИР</t>
  </si>
  <si>
    <t xml:space="preserve">Цели подпрограммы: 1)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
</t>
  </si>
  <si>
    <t xml:space="preserve">Задачи подпрограммы.1) реконструкция, капитальный ремонт и ремонт  автомобильных дорог общего пользования местного значения в границах города Урай (далее по тексту  также - автомобильные дороги общего пользования, автомобильные дороги);
2) повышение технического уровня автомобильных дорог;
3) повышение безопасности дорожного движения;
4) паспортизация автомобильных дорог общего пользования и нормативно-техническое обеспечение дорожной деятельности;
</t>
  </si>
  <si>
    <t xml:space="preserve">Цели подпрограммы:
2) обеспечение доступности и повышение качества транспортных услуг населению города Урай
</t>
  </si>
  <si>
    <t xml:space="preserve">Задачи подпрограммы:
5) создание условий для предоставления населению и юридическим лицам услуг грузовой и пассажирской переправ, организованных через реку Конда в летний и зимний периоды;
6) повышение уровня транспортной доступности для наименее социально защищенных категорий граждан
</t>
  </si>
  <si>
    <t>1.2.3.</t>
  </si>
  <si>
    <t>Переходящие остаки на оплату контракта по переправлению пассажиров и транспорта  на левый берег р.Конда</t>
  </si>
  <si>
    <t>за счёт остатков прошлых лет</t>
  </si>
  <si>
    <t>п. 2.6 Мероприятий, Устройство пешеходных ограждений на перекрестках улиц Ленина-Парковая, ул. Ленина - Космонавтов, ул.Ленина - ГУС</t>
  </si>
  <si>
    <t xml:space="preserve">п.2.2 Мероприятий, Ремонт дорог в районах индивидуальной жилой застройки </t>
  </si>
  <si>
    <t xml:space="preserve"> п. 3.6.  Мероприятий, Разработка  комплексной схемы организации дорожного движения в  городе Урай </t>
  </si>
  <si>
    <t>п. 2.4 Мероприятий Ремонт городских дорог г.Урай,  автомобильная дорога по ул.Ленина (участок  от ул.Ветеранов  до ул.Мира -0,95км., участок в районе маг.«Гера» -0,1км.)</t>
  </si>
  <si>
    <t>1. В графе 6, 9, 12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 (в соответствии с актуальной редакцией  утвержденной  муниципальной программы, действующей  на последний день отчетного периода).</t>
  </si>
  <si>
    <t>Выполнены работы по ремонтной отсыпке дорог в районах индивидуальной застройки ул.Дружная (0,531км), ул.Первопроходцев (0,261км)</t>
  </si>
  <si>
    <t>Выполнено ремонтное  асфальтирование дорог на запланированных участках</t>
  </si>
  <si>
    <t>1.2.4.</t>
  </si>
  <si>
    <t>Работы по установке пешеходных ограждений выполнены в полном объеме</t>
  </si>
  <si>
    <t xml:space="preserve"> Мероприятия по разработке вариативной схемы ОДД автодороги Урай -Промзона запланированы на декабрь</t>
  </si>
  <si>
    <t>местный бюджет, за счёт остатков прошлого года</t>
  </si>
  <si>
    <t>Программа комплексного развития транспортной инфраструктуры  утверждена в 2017 г.  Оплата  произведена в 2018 г,  согласно условиям контракта.</t>
  </si>
  <si>
    <t>п.3.5 Мероприятий     Проведение оценки уязвимости объектов транспортной инфраструктуры</t>
  </si>
  <si>
    <t>Проведена оплата за оценку уязвимости объектов транспортной инфраструктуры.</t>
  </si>
  <si>
    <t>1.3.4.</t>
  </si>
  <si>
    <t>Разработка  комплексной схемы организации дорожного движения в  городе Урай выполнена в необходимом объеме в установленные сроки</t>
  </si>
  <si>
    <t xml:space="preserve"> Переправление пассажиров и транспорта  на левый берег р.Конда выполнено в запланированных объемах</t>
  </si>
  <si>
    <t>Запланированные объемы перевозок на субсидируемых маршрутах выполнены</t>
  </si>
  <si>
    <t xml:space="preserve">п. 2.3 Мероприятий, Содержание объекта «Объездная автомобильная дорога г.Урай.» </t>
  </si>
  <si>
    <t>В рамках договорных обязательств работы по содержанию автодороги выполнены и оплачены</t>
  </si>
  <si>
    <r>
      <t xml:space="preserve">о ходе исполнения комплексного плана (сетевого графика) реализации муниципальной программы  «Развитие транспортной системы города Урай на 2016-2020 годы» </t>
    </r>
    <r>
      <rPr>
        <u/>
        <sz val="16"/>
        <rFont val="Times New Roman"/>
        <family val="1"/>
        <charset val="204"/>
      </rPr>
      <t xml:space="preserve">за январь - декабрь  2018 года </t>
    </r>
  </si>
  <si>
    <t>ИТОГО по подпрограмме 2 "Транспорт"</t>
  </si>
  <si>
    <t>Итого по программе:</t>
  </si>
  <si>
    <t>ИТОГО по подпрограмме 1 "Дорожное хозяйство"</t>
  </si>
  <si>
    <t>В рамках заключенного соглашения оплата за декабрь 2018 года будет произведена в январе 2019 года</t>
  </si>
  <si>
    <t>Неисполнение средств сложилось в результате экономии от проведения конкурсных процедур</t>
  </si>
  <si>
    <t xml:space="preserve">«____»_________2019г. </t>
  </si>
  <si>
    <t>Соисполнитель: ведущий инженер ППО МКУ "УКС г.Урай" Демакова Е.Н., тел.: 2-65-82</t>
  </si>
  <si>
    <t>Соисполнитель: начальник ПЭО МКУ "УЖКХ г.Урай" Сиденко Л.А., тел.: 2-84-61</t>
  </si>
  <si>
    <t>«______»_________2019г.</t>
  </si>
  <si>
    <t>Ответственный исполнитель муниципальной программы:</t>
  </si>
  <si>
    <t>п.3.2. Изготовление технических паспортов дорог города Урай,  с проектами организации дорожного движения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</si>
  <si>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ОТЧЕТ</t>
  </si>
  <si>
    <t xml:space="preserve"> ______________________Л.В.Зорина</t>
  </si>
  <si>
    <t>__________________________Т.В.Гасникова</t>
  </si>
  <si>
    <t xml:space="preserve">и.о. Начальника отдела дорожного хозяйства и транспорта администрации города Урай </t>
  </si>
  <si>
    <t>Подпрограмма III «Формирование законопослушного поведения участников дорожного движения»</t>
  </si>
  <si>
    <t>3.</t>
  </si>
  <si>
    <t>3.1.</t>
  </si>
  <si>
    <t>3.2.</t>
  </si>
  <si>
    <t>3.3.</t>
  </si>
  <si>
    <t xml:space="preserve">ИТОГО по подпрограмме 3 </t>
  </si>
  <si>
    <t xml:space="preserve">п.1 Мероприятий   Проведение в социальных сетях пропаганды о соблюдении правил дорожного движения, с привлечением групп (интернет сообществ),  в том числе «Кибердружины».   </t>
  </si>
  <si>
    <t xml:space="preserve">п.2. мероприятий Проведение рейдов, рекламных акций на дорогах, в местах массового пребывания людей с использованием средств коллективного отображения информации.   </t>
  </si>
  <si>
    <t xml:space="preserve">п.3. мероприятий    Проведение пропагандистской работы, в том числе в трудовых коллективах, по культуре вождения, выявлению и минимизации количества так называемых «опасных водителей», «лихачей», любителей «агрессивной езды», создание на телевидении и радио специальных программ.  </t>
  </si>
  <si>
    <t>Без финансирования</t>
  </si>
  <si>
    <t xml:space="preserve">Цели подпрограммы:
1)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
</t>
  </si>
  <si>
    <t xml:space="preserve">Задачи подпрограммы:
3) повышение безопасности дорожного движения;
</t>
  </si>
  <si>
    <t>УО и МП,
ОДХиТ</t>
  </si>
  <si>
    <t>выполнено в полном объеме</t>
  </si>
  <si>
    <t xml:space="preserve">выполнено в полном объеме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</si>
</sst>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%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164" fontId="4" fillId="0" borderId="0" xfId="0" applyNumberFormat="1" applyFont="1" applyFill="1"/>
    <xf numFmtId="0" fontId="6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/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66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166" fontId="11" fillId="2" borderId="7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wrapText="1"/>
    </xf>
    <xf numFmtId="0" fontId="13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9"/>
  <sheetViews>
    <sheetView tabSelected="1" view="pageBreakPreview" topLeftCell="A44" zoomScaleNormal="40" zoomScaleSheetLayoutView="100" workbookViewId="0">
      <selection activeCell="A55" sqref="A55:XFD55"/>
    </sheetView>
  </sheetViews>
  <sheetFormatPr defaultColWidth="9.140625" defaultRowHeight="15"/>
  <cols>
    <col min="1" max="1" width="7.28515625" style="27" customWidth="1"/>
    <col min="2" max="2" width="33.85546875" style="8" customWidth="1"/>
    <col min="3" max="3" width="9.85546875" style="8" customWidth="1"/>
    <col min="4" max="4" width="8.28515625" style="8" customWidth="1"/>
    <col min="5" max="5" width="15.7109375" style="8" customWidth="1"/>
    <col min="6" max="6" width="10.42578125" style="8" customWidth="1"/>
    <col min="7" max="7" width="7.85546875" style="8" customWidth="1"/>
    <col min="8" max="9" width="7.28515625" style="8" customWidth="1"/>
    <col min="10" max="10" width="6.85546875" style="8" customWidth="1"/>
    <col min="11" max="11" width="9.28515625" style="8" customWidth="1"/>
    <col min="12" max="12" width="5.85546875" style="8" customWidth="1"/>
    <col min="13" max="13" width="6" style="8" customWidth="1"/>
    <col min="14" max="14" width="7.7109375" style="8" customWidth="1"/>
    <col min="15" max="15" width="6.7109375" style="8" customWidth="1"/>
    <col min="16" max="16" width="8.28515625" style="8" customWidth="1"/>
    <col min="17" max="17" width="7.85546875" style="8" customWidth="1"/>
    <col min="18" max="18" width="8.140625" style="8" customWidth="1"/>
    <col min="19" max="19" width="7.140625" style="8" customWidth="1"/>
    <col min="20" max="20" width="7.7109375" style="8" customWidth="1"/>
    <col min="21" max="21" width="8.42578125" style="8" customWidth="1"/>
    <col min="22" max="22" width="5.85546875" style="8" customWidth="1"/>
    <col min="23" max="23" width="7.5703125" style="8" customWidth="1"/>
    <col min="24" max="24" width="8.42578125" style="8" customWidth="1"/>
    <col min="25" max="25" width="7.28515625" style="8" customWidth="1"/>
    <col min="26" max="26" width="7.7109375" style="8" customWidth="1"/>
    <col min="27" max="27" width="10" style="8" customWidth="1"/>
    <col min="28" max="28" width="7.28515625" style="8" customWidth="1"/>
    <col min="29" max="29" width="7.5703125" style="8" customWidth="1"/>
    <col min="30" max="30" width="8.42578125" style="8" customWidth="1"/>
    <col min="31" max="31" width="7.140625" style="8" customWidth="1"/>
    <col min="32" max="32" width="8.5703125" style="8" customWidth="1"/>
    <col min="33" max="33" width="8.7109375" style="8" customWidth="1"/>
    <col min="34" max="34" width="7.7109375" style="8" customWidth="1"/>
    <col min="35" max="35" width="8.28515625" style="8" customWidth="1"/>
    <col min="36" max="36" width="9.5703125" style="8" customWidth="1"/>
    <col min="37" max="37" width="6.85546875" style="8" customWidth="1"/>
    <col min="38" max="38" width="8.28515625" style="8" customWidth="1"/>
    <col min="39" max="39" width="8.140625" style="8" customWidth="1"/>
    <col min="40" max="40" width="9.28515625" style="8" customWidth="1"/>
    <col min="41" max="41" width="8" style="8" customWidth="1"/>
    <col min="42" max="42" width="8.28515625" style="8" customWidth="1"/>
    <col min="43" max="43" width="8.140625" style="8" customWidth="1"/>
    <col min="44" max="44" width="7.28515625" style="8" customWidth="1"/>
    <col min="45" max="45" width="29.140625" style="8" customWidth="1"/>
    <col min="46" max="46" width="21.28515625" style="8" customWidth="1"/>
    <col min="47" max="16384" width="9.140625" style="8"/>
  </cols>
  <sheetData>
    <row r="1" spans="1:46" ht="15.75" hidden="1" customHeight="1">
      <c r="A1" s="7"/>
      <c r="N1" s="36"/>
      <c r="O1" s="62"/>
      <c r="P1" s="63"/>
      <c r="Q1" s="63"/>
      <c r="R1" s="63"/>
      <c r="S1" s="63"/>
      <c r="T1" s="63"/>
      <c r="U1" s="63"/>
      <c r="V1" s="35"/>
      <c r="AK1" s="62"/>
      <c r="AL1" s="63"/>
      <c r="AM1" s="63"/>
      <c r="AN1" s="63"/>
      <c r="AO1" s="63"/>
      <c r="AP1" s="63"/>
      <c r="AQ1" s="63"/>
    </row>
    <row r="2" spans="1:46" ht="21.75" hidden="1" customHeight="1">
      <c r="A2" s="9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63"/>
      <c r="P2" s="63"/>
      <c r="Q2" s="63"/>
      <c r="R2" s="63"/>
      <c r="S2" s="63"/>
      <c r="T2" s="63"/>
      <c r="U2" s="63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0"/>
      <c r="AI2" s="35"/>
      <c r="AJ2" s="35"/>
      <c r="AK2" s="63"/>
      <c r="AL2" s="63"/>
      <c r="AM2" s="63"/>
      <c r="AN2" s="63"/>
      <c r="AO2" s="63"/>
      <c r="AP2" s="63"/>
      <c r="AQ2" s="63"/>
      <c r="AR2" s="35"/>
      <c r="AS2" s="35"/>
      <c r="AT2" s="35"/>
    </row>
    <row r="3" spans="1:46" hidden="1">
      <c r="A3" s="11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0"/>
      <c r="AN3" s="11"/>
      <c r="AP3" s="12"/>
      <c r="AR3" s="11"/>
    </row>
    <row r="4" spans="1:46" ht="18.75">
      <c r="A4" s="120" t="s">
        <v>101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</row>
    <row r="5" spans="1:46" ht="19.5" customHeight="1">
      <c r="A5" s="121" t="s">
        <v>89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</row>
    <row r="6" spans="1:46" ht="12" customHeight="1">
      <c r="A6" s="9"/>
    </row>
    <row r="7" spans="1:46" ht="16.5" customHeight="1">
      <c r="A7" s="113" t="s">
        <v>0</v>
      </c>
      <c r="B7" s="113" t="s">
        <v>20</v>
      </c>
      <c r="C7" s="113" t="s">
        <v>1</v>
      </c>
      <c r="D7" s="113" t="s">
        <v>2</v>
      </c>
      <c r="E7" s="113" t="s">
        <v>21</v>
      </c>
      <c r="F7" s="113" t="s">
        <v>3</v>
      </c>
      <c r="G7" s="113"/>
      <c r="H7" s="113"/>
      <c r="I7" s="113" t="s">
        <v>5</v>
      </c>
      <c r="J7" s="113"/>
      <c r="K7" s="113"/>
      <c r="L7" s="113"/>
      <c r="M7" s="113"/>
      <c r="N7" s="113"/>
      <c r="O7" s="113"/>
      <c r="P7" s="113"/>
      <c r="Q7" s="113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3" t="s">
        <v>6</v>
      </c>
      <c r="AT7" s="118" t="s">
        <v>7</v>
      </c>
    </row>
    <row r="8" spans="1:46" ht="18.75" customHeight="1">
      <c r="A8" s="113"/>
      <c r="B8" s="122"/>
      <c r="C8" s="113"/>
      <c r="D8" s="113"/>
      <c r="E8" s="122"/>
      <c r="F8" s="113" t="s">
        <v>4</v>
      </c>
      <c r="G8" s="113"/>
      <c r="H8" s="113"/>
      <c r="I8" s="113" t="s">
        <v>8</v>
      </c>
      <c r="J8" s="113"/>
      <c r="K8" s="113"/>
      <c r="L8" s="113" t="s">
        <v>22</v>
      </c>
      <c r="M8" s="113"/>
      <c r="N8" s="113"/>
      <c r="O8" s="113" t="s">
        <v>23</v>
      </c>
      <c r="P8" s="113"/>
      <c r="Q8" s="113"/>
      <c r="R8" s="113" t="s">
        <v>24</v>
      </c>
      <c r="S8" s="113"/>
      <c r="T8" s="113"/>
      <c r="U8" s="113" t="s">
        <v>25</v>
      </c>
      <c r="V8" s="113"/>
      <c r="W8" s="113"/>
      <c r="X8" s="113" t="s">
        <v>26</v>
      </c>
      <c r="Y8" s="113"/>
      <c r="Z8" s="113"/>
      <c r="AA8" s="113" t="s">
        <v>27</v>
      </c>
      <c r="AB8" s="113"/>
      <c r="AC8" s="113"/>
      <c r="AD8" s="113" t="s">
        <v>28</v>
      </c>
      <c r="AE8" s="113"/>
      <c r="AF8" s="113"/>
      <c r="AG8" s="113" t="s">
        <v>29</v>
      </c>
      <c r="AH8" s="113"/>
      <c r="AI8" s="113"/>
      <c r="AJ8" s="113" t="s">
        <v>30</v>
      </c>
      <c r="AK8" s="113"/>
      <c r="AL8" s="113"/>
      <c r="AM8" s="113" t="s">
        <v>31</v>
      </c>
      <c r="AN8" s="113"/>
      <c r="AO8" s="113"/>
      <c r="AP8" s="113" t="s">
        <v>9</v>
      </c>
      <c r="AQ8" s="113"/>
      <c r="AR8" s="113"/>
      <c r="AS8" s="113"/>
      <c r="AT8" s="118"/>
    </row>
    <row r="9" spans="1:46">
      <c r="A9" s="113"/>
      <c r="B9" s="122"/>
      <c r="C9" s="113"/>
      <c r="D9" s="113"/>
      <c r="E9" s="122"/>
      <c r="F9" s="113" t="s">
        <v>10</v>
      </c>
      <c r="G9" s="113" t="s">
        <v>11</v>
      </c>
      <c r="H9" s="118" t="s">
        <v>12</v>
      </c>
      <c r="I9" s="113" t="s">
        <v>10</v>
      </c>
      <c r="J9" s="113" t="s">
        <v>11</v>
      </c>
      <c r="K9" s="118" t="s">
        <v>12</v>
      </c>
      <c r="L9" s="113" t="s">
        <v>10</v>
      </c>
      <c r="M9" s="113" t="s">
        <v>11</v>
      </c>
      <c r="N9" s="118" t="s">
        <v>12</v>
      </c>
      <c r="O9" s="113" t="s">
        <v>10</v>
      </c>
      <c r="P9" s="113" t="s">
        <v>11</v>
      </c>
      <c r="Q9" s="118" t="s">
        <v>12</v>
      </c>
      <c r="R9" s="113" t="s">
        <v>10</v>
      </c>
      <c r="S9" s="113" t="s">
        <v>11</v>
      </c>
      <c r="T9" s="118" t="s">
        <v>12</v>
      </c>
      <c r="U9" s="113" t="s">
        <v>10</v>
      </c>
      <c r="V9" s="113" t="s">
        <v>11</v>
      </c>
      <c r="W9" s="118" t="s">
        <v>12</v>
      </c>
      <c r="X9" s="113" t="s">
        <v>10</v>
      </c>
      <c r="Y9" s="113" t="s">
        <v>11</v>
      </c>
      <c r="Z9" s="118" t="s">
        <v>12</v>
      </c>
      <c r="AA9" s="113" t="s">
        <v>10</v>
      </c>
      <c r="AB9" s="113" t="s">
        <v>11</v>
      </c>
      <c r="AC9" s="118" t="s">
        <v>12</v>
      </c>
      <c r="AD9" s="113" t="s">
        <v>10</v>
      </c>
      <c r="AE9" s="113" t="s">
        <v>11</v>
      </c>
      <c r="AF9" s="118" t="s">
        <v>12</v>
      </c>
      <c r="AG9" s="113" t="s">
        <v>10</v>
      </c>
      <c r="AH9" s="113" t="s">
        <v>11</v>
      </c>
      <c r="AI9" s="118" t="s">
        <v>12</v>
      </c>
      <c r="AJ9" s="113" t="s">
        <v>10</v>
      </c>
      <c r="AK9" s="113" t="s">
        <v>11</v>
      </c>
      <c r="AL9" s="118" t="s">
        <v>12</v>
      </c>
      <c r="AM9" s="113" t="s">
        <v>10</v>
      </c>
      <c r="AN9" s="113" t="s">
        <v>11</v>
      </c>
      <c r="AO9" s="118" t="s">
        <v>12</v>
      </c>
      <c r="AP9" s="113" t="s">
        <v>10</v>
      </c>
      <c r="AQ9" s="113" t="s">
        <v>11</v>
      </c>
      <c r="AR9" s="118" t="s">
        <v>12</v>
      </c>
      <c r="AS9" s="113"/>
      <c r="AT9" s="118"/>
    </row>
    <row r="10" spans="1:46" ht="21.75" customHeight="1">
      <c r="A10" s="113"/>
      <c r="B10" s="122"/>
      <c r="C10" s="113"/>
      <c r="D10" s="113"/>
      <c r="E10" s="122"/>
      <c r="F10" s="113"/>
      <c r="G10" s="113"/>
      <c r="H10" s="118"/>
      <c r="I10" s="113"/>
      <c r="J10" s="113"/>
      <c r="K10" s="118"/>
      <c r="L10" s="113"/>
      <c r="M10" s="113"/>
      <c r="N10" s="118"/>
      <c r="O10" s="113"/>
      <c r="P10" s="113"/>
      <c r="Q10" s="118"/>
      <c r="R10" s="113"/>
      <c r="S10" s="113"/>
      <c r="T10" s="118"/>
      <c r="U10" s="113"/>
      <c r="V10" s="113"/>
      <c r="W10" s="118"/>
      <c r="X10" s="113"/>
      <c r="Y10" s="113"/>
      <c r="Z10" s="118"/>
      <c r="AA10" s="113"/>
      <c r="AB10" s="113"/>
      <c r="AC10" s="118"/>
      <c r="AD10" s="113"/>
      <c r="AE10" s="113"/>
      <c r="AF10" s="118"/>
      <c r="AG10" s="113"/>
      <c r="AH10" s="113"/>
      <c r="AI10" s="118"/>
      <c r="AJ10" s="113"/>
      <c r="AK10" s="113"/>
      <c r="AL10" s="118"/>
      <c r="AM10" s="113"/>
      <c r="AN10" s="113"/>
      <c r="AO10" s="118"/>
      <c r="AP10" s="113"/>
      <c r="AQ10" s="113"/>
      <c r="AR10" s="118"/>
      <c r="AS10" s="113"/>
      <c r="AT10" s="118"/>
    </row>
    <row r="11" spans="1:46" ht="27" customHeight="1">
      <c r="A11" s="34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 t="s">
        <v>13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13">
        <v>46</v>
      </c>
    </row>
    <row r="12" spans="1:46" ht="13.5" customHeight="1">
      <c r="A12" s="34" t="s">
        <v>14</v>
      </c>
      <c r="B12" s="116" t="s">
        <v>35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</row>
    <row r="13" spans="1:46" s="15" customFormat="1" ht="19.5" customHeight="1">
      <c r="A13" s="100" t="s">
        <v>62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2"/>
      <c r="AS13" s="14"/>
      <c r="AT13" s="14"/>
    </row>
    <row r="14" spans="1:46" s="15" customFormat="1" ht="57" customHeight="1">
      <c r="A14" s="100" t="s">
        <v>63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2"/>
      <c r="AS14" s="41"/>
      <c r="AT14" s="41"/>
    </row>
    <row r="15" spans="1:46" ht="14.25" customHeight="1">
      <c r="A15" s="34" t="s">
        <v>15</v>
      </c>
      <c r="B15" s="117" t="s">
        <v>37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1:46" ht="18.75" hidden="1" customHeight="1">
      <c r="A16" s="34" t="s">
        <v>16</v>
      </c>
      <c r="B16" s="38" t="s">
        <v>56</v>
      </c>
      <c r="C16" s="33" t="s">
        <v>34</v>
      </c>
      <c r="D16" s="33">
        <v>2</v>
      </c>
      <c r="E16" s="1" t="s">
        <v>40</v>
      </c>
      <c r="F16" s="16">
        <f>I16+L16+O16+R16+U16+X16+AA16+AD16+AG16+AJ16+AM16+AP16</f>
        <v>0</v>
      </c>
      <c r="G16" s="16">
        <v>0</v>
      </c>
      <c r="H16" s="2">
        <v>0</v>
      </c>
      <c r="I16" s="16">
        <v>0</v>
      </c>
      <c r="J16" s="16">
        <v>0</v>
      </c>
      <c r="K16" s="2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2">
        <v>0</v>
      </c>
      <c r="R16" s="16">
        <v>0</v>
      </c>
      <c r="S16" s="16">
        <v>0</v>
      </c>
      <c r="T16" s="2">
        <v>0</v>
      </c>
      <c r="U16" s="16">
        <v>0</v>
      </c>
      <c r="V16" s="16">
        <v>0</v>
      </c>
      <c r="W16" s="2">
        <v>0</v>
      </c>
      <c r="X16" s="16">
        <v>0</v>
      </c>
      <c r="Y16" s="16">
        <v>0</v>
      </c>
      <c r="Z16" s="2">
        <v>0</v>
      </c>
      <c r="AA16" s="16">
        <v>0</v>
      </c>
      <c r="AB16" s="16">
        <v>0</v>
      </c>
      <c r="AC16" s="2">
        <v>0</v>
      </c>
      <c r="AD16" s="16">
        <v>0</v>
      </c>
      <c r="AE16" s="16">
        <v>0</v>
      </c>
      <c r="AF16" s="2">
        <v>0</v>
      </c>
      <c r="AG16" s="16">
        <v>0</v>
      </c>
      <c r="AH16" s="16">
        <v>0</v>
      </c>
      <c r="AI16" s="2">
        <v>0</v>
      </c>
      <c r="AJ16" s="16">
        <v>0</v>
      </c>
      <c r="AK16" s="16">
        <v>0</v>
      </c>
      <c r="AL16" s="2">
        <v>0</v>
      </c>
      <c r="AM16" s="16">
        <v>0</v>
      </c>
      <c r="AN16" s="16">
        <v>0</v>
      </c>
      <c r="AO16" s="2">
        <v>0</v>
      </c>
      <c r="AP16" s="16">
        <v>0</v>
      </c>
      <c r="AQ16" s="16">
        <v>0</v>
      </c>
      <c r="AR16" s="2">
        <v>0</v>
      </c>
      <c r="AS16" s="37" t="s">
        <v>61</v>
      </c>
      <c r="AT16" s="33"/>
    </row>
    <row r="17" spans="1:46" ht="14.25" customHeight="1">
      <c r="A17" s="34" t="s">
        <v>36</v>
      </c>
      <c r="B17" s="100" t="s">
        <v>38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2"/>
    </row>
    <row r="18" spans="1:46" ht="17.25" customHeight="1">
      <c r="A18" s="74" t="s">
        <v>39</v>
      </c>
      <c r="B18" s="106" t="s">
        <v>70</v>
      </c>
      <c r="C18" s="107" t="s">
        <v>44</v>
      </c>
      <c r="D18" s="107">
        <v>3</v>
      </c>
      <c r="E18" s="40" t="s">
        <v>42</v>
      </c>
      <c r="F18" s="17">
        <f>SUM(F19:F20)</f>
        <v>4496.7</v>
      </c>
      <c r="G18" s="16">
        <f t="shared" ref="G18" si="0">SUM(G19:G20)</f>
        <v>4431</v>
      </c>
      <c r="H18" s="2">
        <f>G18/F18</f>
        <v>0.98538928547601579</v>
      </c>
      <c r="I18" s="16">
        <f t="shared" ref="I18:J18" si="1">SUM(I19:I20)</f>
        <v>0</v>
      </c>
      <c r="J18" s="16">
        <f t="shared" si="1"/>
        <v>0</v>
      </c>
      <c r="K18" s="2">
        <v>0</v>
      </c>
      <c r="L18" s="16">
        <f t="shared" ref="L18:M18" si="2">SUM(L19:L20)</f>
        <v>0</v>
      </c>
      <c r="M18" s="16">
        <f t="shared" si="2"/>
        <v>0</v>
      </c>
      <c r="N18" s="2">
        <v>0</v>
      </c>
      <c r="O18" s="16">
        <f t="shared" ref="O18:P18" si="3">SUM(O19:O20)</f>
        <v>0</v>
      </c>
      <c r="P18" s="16">
        <f t="shared" si="3"/>
        <v>0</v>
      </c>
      <c r="Q18" s="2">
        <v>0</v>
      </c>
      <c r="R18" s="16">
        <f t="shared" ref="R18:S18" si="4">SUM(R19:R20)</f>
        <v>0</v>
      </c>
      <c r="S18" s="16">
        <f t="shared" si="4"/>
        <v>0</v>
      </c>
      <c r="T18" s="2">
        <v>0</v>
      </c>
      <c r="U18" s="16">
        <f t="shared" ref="U18:V18" si="5">SUM(U19:U20)</f>
        <v>0</v>
      </c>
      <c r="V18" s="16">
        <f t="shared" si="5"/>
        <v>0</v>
      </c>
      <c r="W18" s="2">
        <v>0</v>
      </c>
      <c r="X18" s="16">
        <f t="shared" ref="X18:Y18" si="6">SUM(X19:X20)</f>
        <v>0</v>
      </c>
      <c r="Y18" s="16">
        <f t="shared" si="6"/>
        <v>0</v>
      </c>
      <c r="Z18" s="2">
        <v>0</v>
      </c>
      <c r="AA18" s="16">
        <f t="shared" ref="AA18:AB18" si="7">SUM(AA19:AA20)</f>
        <v>0</v>
      </c>
      <c r="AB18" s="16">
        <f t="shared" si="7"/>
        <v>0</v>
      </c>
      <c r="AC18" s="2">
        <v>0</v>
      </c>
      <c r="AD18" s="16">
        <f t="shared" ref="AD18:AE18" si="8">SUM(AD19:AD20)</f>
        <v>0</v>
      </c>
      <c r="AE18" s="16">
        <f t="shared" si="8"/>
        <v>0</v>
      </c>
      <c r="AF18" s="2">
        <v>0</v>
      </c>
      <c r="AG18" s="16">
        <f t="shared" ref="AG18:AH18" si="9">SUM(AG19:AG20)</f>
        <v>4431</v>
      </c>
      <c r="AH18" s="16">
        <f t="shared" si="9"/>
        <v>4431</v>
      </c>
      <c r="AI18" s="2">
        <f t="shared" ref="AI18:AI20" si="10">AH18/AG18</f>
        <v>1</v>
      </c>
      <c r="AJ18" s="16">
        <f t="shared" ref="AJ18:AK18" si="11">SUM(AJ19:AJ20)</f>
        <v>65.7</v>
      </c>
      <c r="AK18" s="16">
        <f t="shared" si="11"/>
        <v>0</v>
      </c>
      <c r="AL18" s="2">
        <f>AK18/AJ18</f>
        <v>0</v>
      </c>
      <c r="AM18" s="16">
        <f t="shared" ref="AM18:AN18" si="12">SUM(AM19:AM20)</f>
        <v>0</v>
      </c>
      <c r="AN18" s="16">
        <f t="shared" si="12"/>
        <v>0</v>
      </c>
      <c r="AO18" s="2">
        <v>0</v>
      </c>
      <c r="AP18" s="16">
        <f t="shared" ref="AP18:AQ18" si="13">SUM(AP19:AP20)</f>
        <v>0</v>
      </c>
      <c r="AQ18" s="16">
        <f t="shared" si="13"/>
        <v>0</v>
      </c>
      <c r="AR18" s="2">
        <v>0</v>
      </c>
      <c r="AS18" s="109" t="s">
        <v>74</v>
      </c>
      <c r="AT18" s="71" t="s">
        <v>94</v>
      </c>
    </row>
    <row r="19" spans="1:46" ht="17.25" customHeight="1">
      <c r="A19" s="75"/>
      <c r="B19" s="106"/>
      <c r="C19" s="107"/>
      <c r="D19" s="107"/>
      <c r="E19" s="1" t="s">
        <v>52</v>
      </c>
      <c r="F19" s="17">
        <f>I19+L19+O19+R19+U19+X19+AA19+AD19+AG19+AJ19+AM19+AP19</f>
        <v>4271.8999999999996</v>
      </c>
      <c r="G19" s="16">
        <f>J19+M19+P19+S19+V19+Y19+AB19+AE19+AH19+AK19+AN19+AQ19</f>
        <v>4209.5</v>
      </c>
      <c r="H19" s="2">
        <f>G19/F19</f>
        <v>0.98539291650085448</v>
      </c>
      <c r="I19" s="16">
        <v>0</v>
      </c>
      <c r="J19" s="16">
        <v>0</v>
      </c>
      <c r="K19" s="2">
        <v>0</v>
      </c>
      <c r="L19" s="16">
        <v>0</v>
      </c>
      <c r="M19" s="16">
        <v>0</v>
      </c>
      <c r="N19" s="2">
        <v>0</v>
      </c>
      <c r="O19" s="16">
        <v>0</v>
      </c>
      <c r="P19" s="16">
        <v>0</v>
      </c>
      <c r="Q19" s="2">
        <v>0</v>
      </c>
      <c r="R19" s="16">
        <v>0</v>
      </c>
      <c r="S19" s="16">
        <v>0</v>
      </c>
      <c r="T19" s="2">
        <v>0</v>
      </c>
      <c r="U19" s="16">
        <v>0</v>
      </c>
      <c r="V19" s="16">
        <v>0</v>
      </c>
      <c r="W19" s="2">
        <v>0</v>
      </c>
      <c r="X19" s="16">
        <v>0</v>
      </c>
      <c r="Y19" s="16">
        <v>0</v>
      </c>
      <c r="Z19" s="2">
        <v>0</v>
      </c>
      <c r="AA19" s="16">
        <v>0</v>
      </c>
      <c r="AB19" s="16">
        <v>0</v>
      </c>
      <c r="AC19" s="2">
        <v>0</v>
      </c>
      <c r="AD19" s="4">
        <v>0</v>
      </c>
      <c r="AE19" s="5">
        <v>0</v>
      </c>
      <c r="AF19" s="2">
        <v>0</v>
      </c>
      <c r="AG19" s="16">
        <v>4209.5</v>
      </c>
      <c r="AH19" s="16">
        <v>4209.5</v>
      </c>
      <c r="AI19" s="2">
        <f t="shared" si="10"/>
        <v>1</v>
      </c>
      <c r="AJ19" s="16">
        <v>62.4</v>
      </c>
      <c r="AK19" s="16">
        <f t="shared" ref="AK19:AK20" si="14">AK16</f>
        <v>0</v>
      </c>
      <c r="AL19" s="2">
        <f t="shared" ref="AL19:AL20" si="15">AK19/AJ19</f>
        <v>0</v>
      </c>
      <c r="AM19" s="16">
        <v>0</v>
      </c>
      <c r="AN19" s="16">
        <v>0</v>
      </c>
      <c r="AO19" s="2">
        <v>0</v>
      </c>
      <c r="AP19" s="16">
        <v>0</v>
      </c>
      <c r="AQ19" s="16">
        <v>0</v>
      </c>
      <c r="AR19" s="2">
        <v>0</v>
      </c>
      <c r="AS19" s="109"/>
      <c r="AT19" s="72"/>
    </row>
    <row r="20" spans="1:46" ht="17.25" customHeight="1">
      <c r="A20" s="103"/>
      <c r="B20" s="106"/>
      <c r="C20" s="107"/>
      <c r="D20" s="107"/>
      <c r="E20" s="1" t="s">
        <v>40</v>
      </c>
      <c r="F20" s="17">
        <f>I20+L20+O20+R20+U20+X20+AA20+AD20+AG20+AJ20+AM20+AP20</f>
        <v>224.8</v>
      </c>
      <c r="G20" s="16">
        <f>J20+M20+P20+S20+V20+Y20+AB20+AE20+AH20+AK20+AN20+AQ20</f>
        <v>221.5</v>
      </c>
      <c r="H20" s="2">
        <f>G20/F20</f>
        <v>0.98532028469750887</v>
      </c>
      <c r="I20" s="16">
        <v>0</v>
      </c>
      <c r="J20" s="16">
        <v>0</v>
      </c>
      <c r="K20" s="2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  <c r="R20" s="16">
        <v>0</v>
      </c>
      <c r="S20" s="16">
        <v>0</v>
      </c>
      <c r="T20" s="2">
        <v>0</v>
      </c>
      <c r="U20" s="16">
        <v>0</v>
      </c>
      <c r="V20" s="16">
        <v>0</v>
      </c>
      <c r="W20" s="2">
        <v>0</v>
      </c>
      <c r="X20" s="16">
        <v>0</v>
      </c>
      <c r="Y20" s="16">
        <v>0</v>
      </c>
      <c r="Z20" s="2">
        <v>0</v>
      </c>
      <c r="AA20" s="16">
        <v>0</v>
      </c>
      <c r="AB20" s="16">
        <v>0</v>
      </c>
      <c r="AC20" s="2">
        <v>0</v>
      </c>
      <c r="AD20" s="6">
        <v>0</v>
      </c>
      <c r="AE20" s="5">
        <v>0</v>
      </c>
      <c r="AF20" s="2">
        <v>0</v>
      </c>
      <c r="AG20" s="16">
        <v>221.5</v>
      </c>
      <c r="AH20" s="16">
        <v>221.5</v>
      </c>
      <c r="AI20" s="2">
        <f t="shared" si="10"/>
        <v>1</v>
      </c>
      <c r="AJ20" s="16">
        <v>3.3</v>
      </c>
      <c r="AK20" s="16">
        <f t="shared" si="14"/>
        <v>0</v>
      </c>
      <c r="AL20" s="2">
        <f t="shared" si="15"/>
        <v>0</v>
      </c>
      <c r="AM20" s="16">
        <v>0</v>
      </c>
      <c r="AN20" s="16">
        <v>0</v>
      </c>
      <c r="AO20" s="2">
        <v>0</v>
      </c>
      <c r="AP20" s="16">
        <v>0</v>
      </c>
      <c r="AQ20" s="16">
        <v>0</v>
      </c>
      <c r="AR20" s="2">
        <v>0</v>
      </c>
      <c r="AS20" s="109"/>
      <c r="AT20" s="73"/>
    </row>
    <row r="21" spans="1:46" s="18" customFormat="1" ht="16.5" customHeight="1">
      <c r="A21" s="74" t="s">
        <v>43</v>
      </c>
      <c r="B21" s="106" t="s">
        <v>87</v>
      </c>
      <c r="C21" s="107" t="s">
        <v>34</v>
      </c>
      <c r="D21" s="107">
        <v>2</v>
      </c>
      <c r="E21" s="33" t="s">
        <v>42</v>
      </c>
      <c r="F21" s="16">
        <f>SUM(F22:F23)</f>
        <v>1619.7000000000003</v>
      </c>
      <c r="G21" s="16">
        <f t="shared" ref="G21:AQ21" si="16">SUM(G22:G23)</f>
        <v>1579.8999999999999</v>
      </c>
      <c r="H21" s="2">
        <f t="shared" ref="H21:H23" si="17">G21/F21</f>
        <v>0.97542754831141543</v>
      </c>
      <c r="I21" s="16">
        <f t="shared" si="16"/>
        <v>0</v>
      </c>
      <c r="J21" s="16">
        <f t="shared" si="16"/>
        <v>0</v>
      </c>
      <c r="K21" s="2">
        <v>0</v>
      </c>
      <c r="L21" s="16">
        <f t="shared" si="16"/>
        <v>100</v>
      </c>
      <c r="M21" s="16">
        <f t="shared" si="16"/>
        <v>100</v>
      </c>
      <c r="N21" s="2">
        <f>M21/L21</f>
        <v>1</v>
      </c>
      <c r="O21" s="16">
        <f t="shared" si="16"/>
        <v>133.4</v>
      </c>
      <c r="P21" s="16">
        <f t="shared" si="16"/>
        <v>133.30000000000001</v>
      </c>
      <c r="Q21" s="2">
        <f>P21/O21</f>
        <v>0.99925037481259371</v>
      </c>
      <c r="R21" s="16">
        <f t="shared" si="16"/>
        <v>133.69999999999999</v>
      </c>
      <c r="S21" s="16">
        <f t="shared" si="16"/>
        <v>133.69999999999999</v>
      </c>
      <c r="T21" s="2">
        <f>S21/R21</f>
        <v>1</v>
      </c>
      <c r="U21" s="16">
        <f t="shared" si="16"/>
        <v>112.7</v>
      </c>
      <c r="V21" s="16">
        <f t="shared" si="16"/>
        <v>112.5</v>
      </c>
      <c r="W21" s="2">
        <f>V21/U21</f>
        <v>0.9982253771073647</v>
      </c>
      <c r="X21" s="16">
        <f t="shared" si="16"/>
        <v>290.39999999999998</v>
      </c>
      <c r="Y21" s="16">
        <f t="shared" si="16"/>
        <v>290.39999999999998</v>
      </c>
      <c r="Z21" s="2">
        <f>Y21/X21</f>
        <v>1</v>
      </c>
      <c r="AA21" s="16">
        <f t="shared" si="16"/>
        <v>116.6</v>
      </c>
      <c r="AB21" s="16">
        <f t="shared" si="16"/>
        <v>105.4</v>
      </c>
      <c r="AC21" s="2">
        <f>AB21/AA21</f>
        <v>0.90394511149228141</v>
      </c>
      <c r="AD21" s="16">
        <f t="shared" si="16"/>
        <v>98.8</v>
      </c>
      <c r="AE21" s="16">
        <f t="shared" si="16"/>
        <v>95.8</v>
      </c>
      <c r="AF21" s="2">
        <f>AE21/AD21</f>
        <v>0.96963562753036436</v>
      </c>
      <c r="AG21" s="16">
        <f t="shared" si="16"/>
        <v>124.39999999999999</v>
      </c>
      <c r="AH21" s="16">
        <f t="shared" si="16"/>
        <v>96.2</v>
      </c>
      <c r="AI21" s="2">
        <f>AH21/AG21</f>
        <v>0.77331189710610937</v>
      </c>
      <c r="AJ21" s="16">
        <f t="shared" si="16"/>
        <v>115.7</v>
      </c>
      <c r="AK21" s="16">
        <f t="shared" si="16"/>
        <v>179.1</v>
      </c>
      <c r="AL21" s="2">
        <f>AK21/AJ21</f>
        <v>1.5479688850475366</v>
      </c>
      <c r="AM21" s="16">
        <f t="shared" si="16"/>
        <v>112.9</v>
      </c>
      <c r="AN21" s="16">
        <f t="shared" si="16"/>
        <v>133.69999999999999</v>
      </c>
      <c r="AO21" s="2">
        <f>AN21/AM21</f>
        <v>1.1842338352524355</v>
      </c>
      <c r="AP21" s="16">
        <f t="shared" si="16"/>
        <v>281.10000000000002</v>
      </c>
      <c r="AQ21" s="16">
        <f t="shared" si="16"/>
        <v>199.8</v>
      </c>
      <c r="AR21" s="2">
        <f>AQ21/AP21</f>
        <v>0.71077908217716113</v>
      </c>
      <c r="AS21" s="71" t="s">
        <v>88</v>
      </c>
      <c r="AT21" s="71" t="s">
        <v>94</v>
      </c>
    </row>
    <row r="22" spans="1:46" s="18" customFormat="1" ht="13.5" customHeight="1">
      <c r="A22" s="75"/>
      <c r="B22" s="106"/>
      <c r="C22" s="107"/>
      <c r="D22" s="107"/>
      <c r="E22" s="1" t="s">
        <v>52</v>
      </c>
      <c r="F22" s="17">
        <f>I22+L22+O22+R22+U22+X22</f>
        <v>0</v>
      </c>
      <c r="G22" s="16">
        <f>J22+M22+P22+S22+V22+Y22+AB22+AE22+AH22+AK22+AN22+AQ22</f>
        <v>0</v>
      </c>
      <c r="H22" s="2">
        <v>0</v>
      </c>
      <c r="I22" s="16">
        <v>0</v>
      </c>
      <c r="J22" s="16">
        <v>0</v>
      </c>
      <c r="K22" s="2">
        <v>0</v>
      </c>
      <c r="L22" s="16">
        <v>0</v>
      </c>
      <c r="M22" s="16">
        <v>0</v>
      </c>
      <c r="N22" s="2">
        <v>0</v>
      </c>
      <c r="O22" s="16">
        <v>0</v>
      </c>
      <c r="P22" s="16">
        <v>0</v>
      </c>
      <c r="Q22" s="2">
        <v>0</v>
      </c>
      <c r="R22" s="16">
        <v>0</v>
      </c>
      <c r="S22" s="16">
        <v>0</v>
      </c>
      <c r="T22" s="2">
        <v>0</v>
      </c>
      <c r="U22" s="16">
        <v>0</v>
      </c>
      <c r="V22" s="16">
        <v>0</v>
      </c>
      <c r="W22" s="2">
        <v>0</v>
      </c>
      <c r="X22" s="16">
        <v>0</v>
      </c>
      <c r="Y22" s="16">
        <v>0</v>
      </c>
      <c r="Z22" s="2">
        <v>0</v>
      </c>
      <c r="AA22" s="16">
        <v>0</v>
      </c>
      <c r="AB22" s="16">
        <v>0</v>
      </c>
      <c r="AC22" s="2">
        <v>0</v>
      </c>
      <c r="AD22" s="16">
        <v>0</v>
      </c>
      <c r="AE22" s="16">
        <v>0</v>
      </c>
      <c r="AF22" s="2">
        <v>0</v>
      </c>
      <c r="AG22" s="16">
        <v>0</v>
      </c>
      <c r="AH22" s="16">
        <v>0</v>
      </c>
      <c r="AI22" s="2">
        <v>0</v>
      </c>
      <c r="AJ22" s="16">
        <v>0</v>
      </c>
      <c r="AK22" s="16">
        <v>0</v>
      </c>
      <c r="AL22" s="2">
        <v>0</v>
      </c>
      <c r="AM22" s="16">
        <v>0</v>
      </c>
      <c r="AN22" s="16">
        <v>0</v>
      </c>
      <c r="AO22" s="2">
        <v>0</v>
      </c>
      <c r="AP22" s="16">
        <v>0</v>
      </c>
      <c r="AQ22" s="16">
        <v>0</v>
      </c>
      <c r="AR22" s="2">
        <v>0</v>
      </c>
      <c r="AS22" s="72"/>
      <c r="AT22" s="72"/>
    </row>
    <row r="23" spans="1:46" s="18" customFormat="1" ht="17.25" customHeight="1">
      <c r="A23" s="75"/>
      <c r="B23" s="106"/>
      <c r="C23" s="107"/>
      <c r="D23" s="107"/>
      <c r="E23" s="1" t="s">
        <v>40</v>
      </c>
      <c r="F23" s="28">
        <f>I23+L23+O23+R23+U23+X23+AA23+AD23+AG23+AJ23+AM23+AP23</f>
        <v>1619.7000000000003</v>
      </c>
      <c r="G23" s="28">
        <f>J23+M23+P23+S23+V23+Y23+AB23+AE23+AH23+AK23+AN23+AQ23</f>
        <v>1579.8999999999999</v>
      </c>
      <c r="H23" s="2">
        <f t="shared" si="17"/>
        <v>0.97542754831141543</v>
      </c>
      <c r="I23" s="28">
        <v>0</v>
      </c>
      <c r="J23" s="28">
        <v>0</v>
      </c>
      <c r="K23" s="42">
        <v>0</v>
      </c>
      <c r="L23" s="28">
        <v>100</v>
      </c>
      <c r="M23" s="28">
        <v>100</v>
      </c>
      <c r="N23" s="2">
        <f>M23/L23</f>
        <v>1</v>
      </c>
      <c r="O23" s="28">
        <v>133.4</v>
      </c>
      <c r="P23" s="28">
        <v>133.30000000000001</v>
      </c>
      <c r="Q23" s="2">
        <f>P23/O23</f>
        <v>0.99925037481259371</v>
      </c>
      <c r="R23" s="28">
        <v>133.69999999999999</v>
      </c>
      <c r="S23" s="28">
        <v>133.69999999999999</v>
      </c>
      <c r="T23" s="2">
        <f>S23/R23</f>
        <v>1</v>
      </c>
      <c r="U23" s="28">
        <v>112.7</v>
      </c>
      <c r="V23" s="28">
        <v>112.5</v>
      </c>
      <c r="W23" s="2">
        <f>V23/U23</f>
        <v>0.9982253771073647</v>
      </c>
      <c r="X23" s="28">
        <v>290.39999999999998</v>
      </c>
      <c r="Y23" s="28">
        <v>290.39999999999998</v>
      </c>
      <c r="Z23" s="2">
        <f>Y23/X23</f>
        <v>1</v>
      </c>
      <c r="AA23" s="28">
        <v>116.6</v>
      </c>
      <c r="AB23" s="28">
        <v>105.4</v>
      </c>
      <c r="AC23" s="2">
        <f>AB23/AA23</f>
        <v>0.90394511149228141</v>
      </c>
      <c r="AD23" s="28">
        <v>98.8</v>
      </c>
      <c r="AE23" s="28">
        <v>95.8</v>
      </c>
      <c r="AF23" s="2">
        <f>AE23/AD23</f>
        <v>0.96963562753036436</v>
      </c>
      <c r="AG23" s="28">
        <f>124.3+0.1</f>
        <v>124.39999999999999</v>
      </c>
      <c r="AH23" s="28">
        <v>96.2</v>
      </c>
      <c r="AI23" s="2">
        <f>AH23/AG23</f>
        <v>0.77331189710610937</v>
      </c>
      <c r="AJ23" s="28">
        <v>115.7</v>
      </c>
      <c r="AK23" s="28">
        <v>179.1</v>
      </c>
      <c r="AL23" s="2">
        <f>AK23/AJ23</f>
        <v>1.5479688850475366</v>
      </c>
      <c r="AM23" s="28">
        <v>112.9</v>
      </c>
      <c r="AN23" s="28">
        <v>133.69999999999999</v>
      </c>
      <c r="AO23" s="2">
        <f>AN23/AM23</f>
        <v>1.1842338352524355</v>
      </c>
      <c r="AP23" s="28">
        <v>281.10000000000002</v>
      </c>
      <c r="AQ23" s="28">
        <v>199.8</v>
      </c>
      <c r="AR23" s="2">
        <f>AQ23/AP23</f>
        <v>0.71077908217716113</v>
      </c>
      <c r="AS23" s="73"/>
      <c r="AT23" s="73"/>
    </row>
    <row r="24" spans="1:46" ht="21.75" customHeight="1">
      <c r="A24" s="115" t="s">
        <v>66</v>
      </c>
      <c r="B24" s="106" t="s">
        <v>72</v>
      </c>
      <c r="C24" s="107" t="s">
        <v>44</v>
      </c>
      <c r="D24" s="107">
        <v>3</v>
      </c>
      <c r="E24" s="40" t="s">
        <v>42</v>
      </c>
      <c r="F24" s="17">
        <f>SUM(F25:F26)</f>
        <v>19717.800000000003</v>
      </c>
      <c r="G24" s="16">
        <f t="shared" ref="G24" si="18">SUM(G25:G26)</f>
        <v>19717.800000000003</v>
      </c>
      <c r="H24" s="2">
        <f>G24/F24</f>
        <v>1</v>
      </c>
      <c r="I24" s="16">
        <f t="shared" ref="I24:J24" si="19">SUM(I25:I26)</f>
        <v>0</v>
      </c>
      <c r="J24" s="16">
        <f t="shared" si="19"/>
        <v>0</v>
      </c>
      <c r="K24" s="2">
        <v>0</v>
      </c>
      <c r="L24" s="16">
        <f t="shared" ref="L24:M24" si="20">SUM(L25:L26)</f>
        <v>0</v>
      </c>
      <c r="M24" s="16">
        <f t="shared" si="20"/>
        <v>0</v>
      </c>
      <c r="N24" s="2">
        <v>0</v>
      </c>
      <c r="O24" s="16">
        <f t="shared" ref="O24:P24" si="21">SUM(O25:O26)</f>
        <v>0</v>
      </c>
      <c r="P24" s="16">
        <f t="shared" si="21"/>
        <v>0</v>
      </c>
      <c r="Q24" s="2">
        <v>0</v>
      </c>
      <c r="R24" s="16">
        <f t="shared" ref="R24:S24" si="22">SUM(R25:R26)</f>
        <v>0</v>
      </c>
      <c r="S24" s="16">
        <f t="shared" si="22"/>
        <v>0</v>
      </c>
      <c r="T24" s="2">
        <v>0</v>
      </c>
      <c r="U24" s="16">
        <f t="shared" ref="U24:V24" si="23">SUM(U25:U26)</f>
        <v>0</v>
      </c>
      <c r="V24" s="16">
        <f t="shared" si="23"/>
        <v>0</v>
      </c>
      <c r="W24" s="2">
        <v>0</v>
      </c>
      <c r="X24" s="16">
        <f t="shared" ref="X24:Y24" si="24">SUM(X25:X26)</f>
        <v>0</v>
      </c>
      <c r="Y24" s="16">
        <f t="shared" si="24"/>
        <v>0</v>
      </c>
      <c r="Z24" s="2">
        <v>0</v>
      </c>
      <c r="AA24" s="16">
        <f t="shared" ref="AA24:AB24" si="25">SUM(AA25:AA26)</f>
        <v>0</v>
      </c>
      <c r="AB24" s="16">
        <f t="shared" si="25"/>
        <v>0</v>
      </c>
      <c r="AC24" s="2">
        <v>0</v>
      </c>
      <c r="AD24" s="16">
        <f t="shared" ref="AD24:AE24" si="26">SUM(AD25:AD26)</f>
        <v>0</v>
      </c>
      <c r="AE24" s="16">
        <f t="shared" si="26"/>
        <v>0</v>
      </c>
      <c r="AF24" s="2">
        <v>0</v>
      </c>
      <c r="AG24" s="16">
        <f t="shared" ref="AG24:AH24" si="27">SUM(AG25:AG26)</f>
        <v>19717.800000000003</v>
      </c>
      <c r="AH24" s="16">
        <f t="shared" si="27"/>
        <v>19717.800000000003</v>
      </c>
      <c r="AI24" s="2">
        <f t="shared" ref="AI24:AI26" si="28">AH24/AG24</f>
        <v>1</v>
      </c>
      <c r="AJ24" s="16">
        <f t="shared" ref="AJ24:AK24" si="29">SUM(AJ25:AJ26)</f>
        <v>0</v>
      </c>
      <c r="AK24" s="16">
        <f t="shared" si="29"/>
        <v>0</v>
      </c>
      <c r="AL24" s="2">
        <v>0</v>
      </c>
      <c r="AM24" s="16">
        <f t="shared" ref="AM24:AN24" si="30">SUM(AM25:AM26)</f>
        <v>0</v>
      </c>
      <c r="AN24" s="16">
        <f t="shared" si="30"/>
        <v>0</v>
      </c>
      <c r="AO24" s="2">
        <v>0</v>
      </c>
      <c r="AP24" s="16">
        <f t="shared" ref="AP24:AQ24" si="31">SUM(AP25:AP26)</f>
        <v>0</v>
      </c>
      <c r="AQ24" s="16">
        <f t="shared" si="31"/>
        <v>0</v>
      </c>
      <c r="AR24" s="2">
        <v>0</v>
      </c>
      <c r="AS24" s="109" t="s">
        <v>75</v>
      </c>
      <c r="AT24" s="109"/>
    </row>
    <row r="25" spans="1:46" ht="16.5" customHeight="1">
      <c r="A25" s="75"/>
      <c r="B25" s="106"/>
      <c r="C25" s="107"/>
      <c r="D25" s="108"/>
      <c r="E25" s="1" t="s">
        <v>52</v>
      </c>
      <c r="F25" s="17">
        <f>I25+L25+O25+R25+U25+X25+AA25+AD25+AG25+AJ25+AM25+AP25</f>
        <v>18731.900000000001</v>
      </c>
      <c r="G25" s="16">
        <f>J25+M25+P25+S25+V25+Y25+AB25+AE25+AH25+AK25+AN25+AQ25</f>
        <v>18731.900000000001</v>
      </c>
      <c r="H25" s="2">
        <f>G25/F25</f>
        <v>1</v>
      </c>
      <c r="I25" s="16">
        <v>0</v>
      </c>
      <c r="J25" s="16">
        <v>0</v>
      </c>
      <c r="K25" s="2">
        <v>0</v>
      </c>
      <c r="L25" s="16">
        <v>0</v>
      </c>
      <c r="M25" s="16">
        <v>0</v>
      </c>
      <c r="N25" s="2">
        <v>0</v>
      </c>
      <c r="O25" s="16">
        <v>0</v>
      </c>
      <c r="P25" s="16">
        <v>0</v>
      </c>
      <c r="Q25" s="2">
        <v>0</v>
      </c>
      <c r="R25" s="16">
        <v>0</v>
      </c>
      <c r="S25" s="16">
        <v>0</v>
      </c>
      <c r="T25" s="2">
        <v>0</v>
      </c>
      <c r="U25" s="16">
        <v>0</v>
      </c>
      <c r="V25" s="16">
        <v>0</v>
      </c>
      <c r="W25" s="2">
        <v>0</v>
      </c>
      <c r="X25" s="16">
        <v>0</v>
      </c>
      <c r="Y25" s="16">
        <v>0</v>
      </c>
      <c r="Z25" s="2">
        <v>0</v>
      </c>
      <c r="AA25" s="16">
        <v>0</v>
      </c>
      <c r="AB25" s="16">
        <v>0</v>
      </c>
      <c r="AC25" s="2">
        <v>0</v>
      </c>
      <c r="AD25" s="5">
        <v>0</v>
      </c>
      <c r="AE25" s="5">
        <v>0</v>
      </c>
      <c r="AF25" s="2">
        <v>0</v>
      </c>
      <c r="AG25" s="16">
        <v>18731.900000000001</v>
      </c>
      <c r="AH25" s="16">
        <v>18731.900000000001</v>
      </c>
      <c r="AI25" s="2">
        <f t="shared" si="28"/>
        <v>1</v>
      </c>
      <c r="AJ25" s="16">
        <f t="shared" ref="AJ25" si="32">SUM(AJ26:AJ27)</f>
        <v>0</v>
      </c>
      <c r="AK25" s="16">
        <v>0</v>
      </c>
      <c r="AL25" s="2">
        <v>0</v>
      </c>
      <c r="AM25" s="16">
        <v>0</v>
      </c>
      <c r="AN25" s="16">
        <v>0</v>
      </c>
      <c r="AO25" s="2">
        <v>0</v>
      </c>
      <c r="AP25" s="19">
        <v>0</v>
      </c>
      <c r="AQ25" s="19">
        <v>0</v>
      </c>
      <c r="AR25" s="2">
        <v>0</v>
      </c>
      <c r="AS25" s="109"/>
      <c r="AT25" s="109"/>
    </row>
    <row r="26" spans="1:46" ht="27.75" customHeight="1">
      <c r="A26" s="103"/>
      <c r="B26" s="106"/>
      <c r="C26" s="107"/>
      <c r="D26" s="108"/>
      <c r="E26" s="1" t="s">
        <v>40</v>
      </c>
      <c r="F26" s="17">
        <f>I26+L26+O26+R26+U26+X26+AA26+AD26+AG26+AJ26+AM26+AP26</f>
        <v>985.9</v>
      </c>
      <c r="G26" s="16">
        <f>J26+M26+P26+S26+V26+Y26+AB26+AE26+AH26+AK26+AN26+AQ26</f>
        <v>985.9</v>
      </c>
      <c r="H26" s="2">
        <f>G26/F26</f>
        <v>1</v>
      </c>
      <c r="I26" s="16">
        <v>0</v>
      </c>
      <c r="J26" s="16">
        <v>0</v>
      </c>
      <c r="K26" s="2">
        <v>0</v>
      </c>
      <c r="L26" s="16">
        <v>0</v>
      </c>
      <c r="M26" s="16">
        <v>0</v>
      </c>
      <c r="N26" s="2">
        <v>0</v>
      </c>
      <c r="O26" s="16">
        <v>0</v>
      </c>
      <c r="P26" s="16">
        <v>0</v>
      </c>
      <c r="Q26" s="2">
        <v>0</v>
      </c>
      <c r="R26" s="16">
        <v>0</v>
      </c>
      <c r="S26" s="16">
        <v>0</v>
      </c>
      <c r="T26" s="2">
        <v>0</v>
      </c>
      <c r="U26" s="16">
        <v>0</v>
      </c>
      <c r="V26" s="16">
        <v>0</v>
      </c>
      <c r="W26" s="2">
        <v>0</v>
      </c>
      <c r="X26" s="16">
        <v>0</v>
      </c>
      <c r="Y26" s="16">
        <v>0</v>
      </c>
      <c r="Z26" s="2">
        <v>0</v>
      </c>
      <c r="AA26" s="16">
        <v>0</v>
      </c>
      <c r="AB26" s="16">
        <v>0</v>
      </c>
      <c r="AC26" s="2">
        <v>0</v>
      </c>
      <c r="AD26" s="5">
        <v>0</v>
      </c>
      <c r="AE26" s="5">
        <v>0</v>
      </c>
      <c r="AF26" s="2">
        <v>0</v>
      </c>
      <c r="AG26" s="16">
        <v>985.9</v>
      </c>
      <c r="AH26" s="16">
        <v>985.9</v>
      </c>
      <c r="AI26" s="2">
        <f t="shared" si="28"/>
        <v>1</v>
      </c>
      <c r="AJ26" s="16">
        <f t="shared" ref="AJ26" si="33">SUM(AJ27:AJ28)</f>
        <v>0</v>
      </c>
      <c r="AK26" s="16">
        <v>0</v>
      </c>
      <c r="AL26" s="2">
        <v>0</v>
      </c>
      <c r="AM26" s="16">
        <v>0</v>
      </c>
      <c r="AN26" s="16">
        <v>0</v>
      </c>
      <c r="AO26" s="2">
        <v>0</v>
      </c>
      <c r="AP26" s="16">
        <v>0</v>
      </c>
      <c r="AQ26" s="16">
        <v>0</v>
      </c>
      <c r="AR26" s="2">
        <v>0</v>
      </c>
      <c r="AS26" s="109"/>
      <c r="AT26" s="109"/>
    </row>
    <row r="27" spans="1:46" ht="15" customHeight="1">
      <c r="A27" s="113" t="s">
        <v>76</v>
      </c>
      <c r="B27" s="106" t="s">
        <v>69</v>
      </c>
      <c r="C27" s="107" t="s">
        <v>44</v>
      </c>
      <c r="D27" s="107">
        <v>3</v>
      </c>
      <c r="E27" s="33" t="s">
        <v>42</v>
      </c>
      <c r="F27" s="17">
        <f t="shared" ref="F27:G27" si="34">SUM(F28:F29)</f>
        <v>1336.5</v>
      </c>
      <c r="G27" s="16">
        <f t="shared" si="34"/>
        <v>1336.5</v>
      </c>
      <c r="H27" s="2">
        <f t="shared" ref="H27" si="35">G27/F27</f>
        <v>1</v>
      </c>
      <c r="I27" s="16">
        <f t="shared" ref="I27:J27" si="36">SUM(I28:I29)</f>
        <v>0</v>
      </c>
      <c r="J27" s="16">
        <f t="shared" si="36"/>
        <v>0</v>
      </c>
      <c r="K27" s="2">
        <v>0</v>
      </c>
      <c r="L27" s="16">
        <f t="shared" ref="L27:M27" si="37">SUM(L28:L29)</f>
        <v>0</v>
      </c>
      <c r="M27" s="16">
        <f t="shared" si="37"/>
        <v>0</v>
      </c>
      <c r="N27" s="2">
        <v>0</v>
      </c>
      <c r="O27" s="16">
        <f t="shared" ref="O27:P27" si="38">SUM(O28:O29)</f>
        <v>0</v>
      </c>
      <c r="P27" s="16">
        <f t="shared" si="38"/>
        <v>0</v>
      </c>
      <c r="Q27" s="2">
        <v>0</v>
      </c>
      <c r="R27" s="16">
        <f t="shared" ref="R27:S27" si="39">SUM(R28:R29)</f>
        <v>0</v>
      </c>
      <c r="S27" s="16">
        <f t="shared" si="39"/>
        <v>0</v>
      </c>
      <c r="T27" s="2">
        <v>0</v>
      </c>
      <c r="U27" s="16">
        <f t="shared" ref="U27:V27" si="40">SUM(U28:U29)</f>
        <v>0</v>
      </c>
      <c r="V27" s="16">
        <f t="shared" si="40"/>
        <v>0</v>
      </c>
      <c r="W27" s="2">
        <v>0</v>
      </c>
      <c r="X27" s="16">
        <f t="shared" ref="X27:Y27" si="41">SUM(X28:X29)</f>
        <v>0</v>
      </c>
      <c r="Y27" s="16">
        <f t="shared" si="41"/>
        <v>0</v>
      </c>
      <c r="Z27" s="2">
        <v>0</v>
      </c>
      <c r="AA27" s="16">
        <f t="shared" ref="AA27:AB27" si="42">SUM(AA28:AA29)</f>
        <v>0</v>
      </c>
      <c r="AB27" s="16">
        <f t="shared" si="42"/>
        <v>0</v>
      </c>
      <c r="AC27" s="2">
        <v>0</v>
      </c>
      <c r="AD27" s="16">
        <f t="shared" ref="AD27:AE27" si="43">SUM(AD28:AD29)</f>
        <v>0</v>
      </c>
      <c r="AE27" s="16">
        <f t="shared" si="43"/>
        <v>0</v>
      </c>
      <c r="AF27" s="2">
        <v>0</v>
      </c>
      <c r="AG27" s="16">
        <f t="shared" ref="AG27:AH27" si="44">SUM(AG28:AG29)</f>
        <v>1336.5</v>
      </c>
      <c r="AH27" s="16">
        <f t="shared" si="44"/>
        <v>1336.5</v>
      </c>
      <c r="AI27" s="2">
        <f t="shared" ref="AI27" si="45">AH27/AG27</f>
        <v>1</v>
      </c>
      <c r="AJ27" s="16">
        <f t="shared" ref="AJ27:AK27" si="46">SUM(AJ28:AJ29)</f>
        <v>0</v>
      </c>
      <c r="AK27" s="16">
        <f t="shared" si="46"/>
        <v>0</v>
      </c>
      <c r="AL27" s="2">
        <v>0</v>
      </c>
      <c r="AM27" s="16">
        <f t="shared" ref="AM27:AN27" si="47">SUM(AM28:AM29)</f>
        <v>0</v>
      </c>
      <c r="AN27" s="16">
        <f t="shared" si="47"/>
        <v>0</v>
      </c>
      <c r="AO27" s="2">
        <v>0</v>
      </c>
      <c r="AP27" s="16">
        <f t="shared" ref="AP27:AQ27" si="48">SUM(AP28:AP29)</f>
        <v>0</v>
      </c>
      <c r="AQ27" s="16">
        <f t="shared" si="48"/>
        <v>0</v>
      </c>
      <c r="AR27" s="2">
        <v>0</v>
      </c>
      <c r="AS27" s="109" t="s">
        <v>77</v>
      </c>
      <c r="AT27" s="109"/>
    </row>
    <row r="28" spans="1:46" ht="15" customHeight="1">
      <c r="A28" s="114"/>
      <c r="B28" s="106"/>
      <c r="C28" s="107"/>
      <c r="D28" s="108"/>
      <c r="E28" s="1" t="s">
        <v>52</v>
      </c>
      <c r="F28" s="17">
        <f>I28+L28+O28+R28+U28+X28+AA28+AD28+AG28+AJ28+AM28+AP28</f>
        <v>0</v>
      </c>
      <c r="G28" s="16">
        <f>J28+M28+P28+S28+V28+Y28+AB28+AE28+AH28+AK28+AN28+AQ28</f>
        <v>0</v>
      </c>
      <c r="H28" s="2">
        <v>0</v>
      </c>
      <c r="I28" s="16">
        <v>0</v>
      </c>
      <c r="J28" s="16">
        <v>0</v>
      </c>
      <c r="K28" s="2">
        <v>0</v>
      </c>
      <c r="L28" s="16">
        <v>0</v>
      </c>
      <c r="M28" s="16">
        <v>0</v>
      </c>
      <c r="N28" s="2">
        <v>0</v>
      </c>
      <c r="O28" s="16">
        <v>0</v>
      </c>
      <c r="P28" s="16">
        <v>0</v>
      </c>
      <c r="Q28" s="2">
        <v>0</v>
      </c>
      <c r="R28" s="16">
        <v>0</v>
      </c>
      <c r="S28" s="16">
        <v>0</v>
      </c>
      <c r="T28" s="2">
        <v>0</v>
      </c>
      <c r="U28" s="16">
        <v>0</v>
      </c>
      <c r="V28" s="16">
        <v>0</v>
      </c>
      <c r="W28" s="2">
        <v>0</v>
      </c>
      <c r="X28" s="16">
        <v>0</v>
      </c>
      <c r="Y28" s="16">
        <v>0</v>
      </c>
      <c r="Z28" s="2">
        <v>0</v>
      </c>
      <c r="AA28" s="16">
        <v>0</v>
      </c>
      <c r="AB28" s="16">
        <v>0</v>
      </c>
      <c r="AC28" s="2">
        <v>0</v>
      </c>
      <c r="AD28" s="5">
        <v>0</v>
      </c>
      <c r="AE28" s="5">
        <v>0</v>
      </c>
      <c r="AF28" s="2">
        <v>0</v>
      </c>
      <c r="AG28" s="5">
        <v>0</v>
      </c>
      <c r="AH28" s="5">
        <v>0</v>
      </c>
      <c r="AI28" s="2">
        <v>0</v>
      </c>
      <c r="AJ28" s="16">
        <v>0</v>
      </c>
      <c r="AK28" s="16">
        <v>0</v>
      </c>
      <c r="AL28" s="2">
        <v>0</v>
      </c>
      <c r="AM28" s="16">
        <v>0</v>
      </c>
      <c r="AN28" s="16">
        <v>0</v>
      </c>
      <c r="AO28" s="2">
        <v>0</v>
      </c>
      <c r="AP28" s="16">
        <v>0</v>
      </c>
      <c r="AQ28" s="16">
        <v>0</v>
      </c>
      <c r="AR28" s="2">
        <v>0</v>
      </c>
      <c r="AS28" s="109"/>
      <c r="AT28" s="109"/>
    </row>
    <row r="29" spans="1:46" ht="33.75" customHeight="1">
      <c r="A29" s="114"/>
      <c r="B29" s="106"/>
      <c r="C29" s="107"/>
      <c r="D29" s="108"/>
      <c r="E29" s="1" t="s">
        <v>40</v>
      </c>
      <c r="F29" s="17">
        <f>I29+L29+O29+R29+U29+X29+AA29+AD29+AG29+AJ29+AM29+AP29</f>
        <v>1336.5</v>
      </c>
      <c r="G29" s="16">
        <f>J29+M29+P29+S29+V29+Y29+AB29+AE29+AH29+AK29+AN29+AQ29</f>
        <v>1336.5</v>
      </c>
      <c r="H29" s="2">
        <f>G29/F29</f>
        <v>1</v>
      </c>
      <c r="I29" s="16">
        <v>0</v>
      </c>
      <c r="J29" s="16">
        <v>0</v>
      </c>
      <c r="K29" s="2">
        <v>0</v>
      </c>
      <c r="L29" s="16">
        <v>0</v>
      </c>
      <c r="M29" s="16">
        <v>0</v>
      </c>
      <c r="N29" s="2">
        <v>0</v>
      </c>
      <c r="O29" s="16">
        <v>0</v>
      </c>
      <c r="P29" s="16">
        <v>0</v>
      </c>
      <c r="Q29" s="2">
        <v>0</v>
      </c>
      <c r="R29" s="16">
        <v>0</v>
      </c>
      <c r="S29" s="16">
        <v>0</v>
      </c>
      <c r="T29" s="2">
        <v>0</v>
      </c>
      <c r="U29" s="16">
        <v>0</v>
      </c>
      <c r="V29" s="16">
        <v>0</v>
      </c>
      <c r="W29" s="2">
        <v>0</v>
      </c>
      <c r="X29" s="16">
        <v>0</v>
      </c>
      <c r="Y29" s="16">
        <v>0</v>
      </c>
      <c r="Z29" s="2">
        <v>0</v>
      </c>
      <c r="AA29" s="16">
        <v>0</v>
      </c>
      <c r="AB29" s="16">
        <v>0</v>
      </c>
      <c r="AC29" s="2">
        <v>0</v>
      </c>
      <c r="AD29" s="5">
        <v>0</v>
      </c>
      <c r="AE29" s="5">
        <v>0</v>
      </c>
      <c r="AF29" s="2">
        <v>0</v>
      </c>
      <c r="AG29" s="16">
        <v>1336.5</v>
      </c>
      <c r="AH29" s="16">
        <v>1336.5</v>
      </c>
      <c r="AI29" s="2">
        <f t="shared" ref="AI29" si="49">AH29/AG29</f>
        <v>1</v>
      </c>
      <c r="AJ29" s="16">
        <v>0</v>
      </c>
      <c r="AK29" s="16">
        <v>0</v>
      </c>
      <c r="AL29" s="2">
        <v>0</v>
      </c>
      <c r="AM29" s="16">
        <v>0</v>
      </c>
      <c r="AN29" s="16">
        <v>0</v>
      </c>
      <c r="AO29" s="2">
        <v>0</v>
      </c>
      <c r="AP29" s="16">
        <v>0</v>
      </c>
      <c r="AQ29" s="16">
        <v>0</v>
      </c>
      <c r="AR29" s="2">
        <v>0</v>
      </c>
      <c r="AS29" s="109"/>
      <c r="AT29" s="109"/>
    </row>
    <row r="30" spans="1:46" ht="17.25" customHeight="1">
      <c r="A30" s="34" t="s">
        <v>45</v>
      </c>
      <c r="B30" s="106" t="s">
        <v>58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</row>
    <row r="31" spans="1:46" ht="15" customHeight="1">
      <c r="A31" s="113" t="s">
        <v>46</v>
      </c>
      <c r="B31" s="76" t="s">
        <v>100</v>
      </c>
      <c r="C31" s="107" t="s">
        <v>48</v>
      </c>
      <c r="D31" s="107">
        <v>1</v>
      </c>
      <c r="E31" s="33" t="s">
        <v>42</v>
      </c>
      <c r="F31" s="16">
        <f>SUM(F32:F33)</f>
        <v>32</v>
      </c>
      <c r="G31" s="16">
        <f>SUM(G32:G33)</f>
        <v>32</v>
      </c>
      <c r="H31" s="2">
        <v>1</v>
      </c>
      <c r="I31" s="16">
        <f>SUM(I32:I33)</f>
        <v>0</v>
      </c>
      <c r="J31" s="16">
        <f>SUM(J32:J33)</f>
        <v>0</v>
      </c>
      <c r="K31" s="2">
        <v>0</v>
      </c>
      <c r="L31" s="16">
        <f>SUM(L32:L33)</f>
        <v>0</v>
      </c>
      <c r="M31" s="16">
        <f>SUM(M32:M33)</f>
        <v>0</v>
      </c>
      <c r="N31" s="2">
        <v>0</v>
      </c>
      <c r="O31" s="16">
        <f>SUM(O32:O33)</f>
        <v>0</v>
      </c>
      <c r="P31" s="16">
        <f>SUM(P32:P33)</f>
        <v>0</v>
      </c>
      <c r="Q31" s="2">
        <v>0</v>
      </c>
      <c r="R31" s="16">
        <f>SUM(R32:R33)</f>
        <v>0</v>
      </c>
      <c r="S31" s="16">
        <f>SUM(S32:S33)</f>
        <v>0</v>
      </c>
      <c r="T31" s="2">
        <v>0</v>
      </c>
      <c r="U31" s="16">
        <f>SUM(U32:U33)</f>
        <v>0</v>
      </c>
      <c r="V31" s="16">
        <f>SUM(V32:V33)</f>
        <v>0</v>
      </c>
      <c r="W31" s="2">
        <v>0</v>
      </c>
      <c r="X31" s="16">
        <f>SUM(X32:X33)</f>
        <v>0</v>
      </c>
      <c r="Y31" s="16">
        <f>SUM(Y32:Y33)</f>
        <v>0</v>
      </c>
      <c r="Z31" s="2">
        <v>0</v>
      </c>
      <c r="AA31" s="16">
        <f>SUM(AA32:AA33)</f>
        <v>0</v>
      </c>
      <c r="AB31" s="16">
        <f>SUM(AB32:AB33)</f>
        <v>0</v>
      </c>
      <c r="AC31" s="2">
        <v>0</v>
      </c>
      <c r="AD31" s="16">
        <f>SUM(AD32:AD33)</f>
        <v>0</v>
      </c>
      <c r="AE31" s="16">
        <f>SUM(AE32:AE33)</f>
        <v>0</v>
      </c>
      <c r="AF31" s="2">
        <v>0</v>
      </c>
      <c r="AG31" s="16">
        <f>SUM(AG32:AG33)</f>
        <v>0</v>
      </c>
      <c r="AH31" s="16">
        <f>SUM(AH32:AH33)</f>
        <v>0</v>
      </c>
      <c r="AI31" s="2">
        <v>0</v>
      </c>
      <c r="AJ31" s="16">
        <f>SUM(AJ32:AJ33)</f>
        <v>0</v>
      </c>
      <c r="AK31" s="16">
        <f>SUM(AK32:AK33)</f>
        <v>0</v>
      </c>
      <c r="AL31" s="2">
        <v>0</v>
      </c>
      <c r="AM31" s="16">
        <f>SUM(AM32:AM33)</f>
        <v>0</v>
      </c>
      <c r="AN31" s="16">
        <f>SUM(AN32:AN33)</f>
        <v>0</v>
      </c>
      <c r="AO31" s="2">
        <v>0</v>
      </c>
      <c r="AP31" s="16">
        <f>SUM(AP32:AP33)</f>
        <v>32</v>
      </c>
      <c r="AQ31" s="16">
        <f>SUM(AQ32:AQ33)</f>
        <v>32</v>
      </c>
      <c r="AR31" s="2">
        <f>AQ31/AP31</f>
        <v>1</v>
      </c>
      <c r="AS31" s="109" t="s">
        <v>78</v>
      </c>
      <c r="AT31" s="78"/>
    </row>
    <row r="32" spans="1:46" ht="15" customHeight="1">
      <c r="A32" s="114"/>
      <c r="B32" s="77"/>
      <c r="C32" s="107"/>
      <c r="D32" s="107"/>
      <c r="E32" s="1" t="s">
        <v>52</v>
      </c>
      <c r="F32" s="16">
        <f>I32+L32+O32+R32+U32+X32+AA32+AD32+AG32+AJ32+AM32+AP32</f>
        <v>0</v>
      </c>
      <c r="G32" s="16">
        <f>J32+M32+P32+S32+V32+Y32+AB32+AE32+AH32+AK32+AN32+AQ32</f>
        <v>0</v>
      </c>
      <c r="H32" s="2">
        <v>1</v>
      </c>
      <c r="I32" s="16">
        <v>0</v>
      </c>
      <c r="J32" s="16">
        <v>0</v>
      </c>
      <c r="K32" s="2">
        <v>0</v>
      </c>
      <c r="L32" s="16">
        <v>0</v>
      </c>
      <c r="M32" s="16">
        <v>0</v>
      </c>
      <c r="N32" s="2">
        <v>0</v>
      </c>
      <c r="O32" s="16">
        <v>0</v>
      </c>
      <c r="P32" s="16">
        <v>0</v>
      </c>
      <c r="Q32" s="2">
        <v>0</v>
      </c>
      <c r="R32" s="16">
        <v>0</v>
      </c>
      <c r="S32" s="16">
        <v>0</v>
      </c>
      <c r="T32" s="2">
        <v>0</v>
      </c>
      <c r="U32" s="16">
        <v>0</v>
      </c>
      <c r="V32" s="16">
        <v>0</v>
      </c>
      <c r="W32" s="2">
        <v>0</v>
      </c>
      <c r="X32" s="16">
        <v>0</v>
      </c>
      <c r="Y32" s="16">
        <v>0</v>
      </c>
      <c r="Z32" s="2">
        <v>0</v>
      </c>
      <c r="AA32" s="16">
        <v>0</v>
      </c>
      <c r="AB32" s="16">
        <v>0</v>
      </c>
      <c r="AC32" s="2">
        <v>0</v>
      </c>
      <c r="AD32" s="16">
        <v>0</v>
      </c>
      <c r="AE32" s="16">
        <v>0</v>
      </c>
      <c r="AF32" s="2">
        <v>0</v>
      </c>
      <c r="AG32" s="16">
        <v>0</v>
      </c>
      <c r="AH32" s="16">
        <v>0</v>
      </c>
      <c r="AI32" s="2">
        <v>0</v>
      </c>
      <c r="AJ32" s="16">
        <v>0</v>
      </c>
      <c r="AK32" s="16">
        <v>0</v>
      </c>
      <c r="AL32" s="2">
        <v>0</v>
      </c>
      <c r="AM32" s="16">
        <v>0</v>
      </c>
      <c r="AN32" s="16">
        <v>0</v>
      </c>
      <c r="AO32" s="2">
        <v>0</v>
      </c>
      <c r="AP32" s="16">
        <v>0</v>
      </c>
      <c r="AQ32" s="16">
        <v>0</v>
      </c>
      <c r="AR32" s="2">
        <v>0</v>
      </c>
      <c r="AS32" s="109"/>
      <c r="AT32" s="79"/>
    </row>
    <row r="33" spans="1:46" ht="21" customHeight="1">
      <c r="A33" s="114"/>
      <c r="B33" s="104"/>
      <c r="C33" s="107"/>
      <c r="D33" s="107"/>
      <c r="E33" s="1" t="s">
        <v>40</v>
      </c>
      <c r="F33" s="16">
        <f>I33+L33+O33+R33+U33+X33+AA33+AD33+AG33+AJ33+AM33+AP33</f>
        <v>32</v>
      </c>
      <c r="G33" s="16">
        <f>J33+M33+P33+S33+V33+Y33+AB33+AE33+AH33+AK33+AN33+AQ33</f>
        <v>32</v>
      </c>
      <c r="H33" s="2">
        <v>1</v>
      </c>
      <c r="I33" s="16">
        <v>0</v>
      </c>
      <c r="J33" s="16">
        <v>0</v>
      </c>
      <c r="K33" s="2">
        <v>0</v>
      </c>
      <c r="L33" s="16">
        <v>0</v>
      </c>
      <c r="M33" s="16">
        <v>0</v>
      </c>
      <c r="N33" s="2">
        <v>0</v>
      </c>
      <c r="O33" s="16">
        <v>0</v>
      </c>
      <c r="P33" s="16">
        <v>0</v>
      </c>
      <c r="Q33" s="2">
        <v>0</v>
      </c>
      <c r="R33" s="16">
        <v>0</v>
      </c>
      <c r="S33" s="16">
        <v>0</v>
      </c>
      <c r="T33" s="2">
        <v>0</v>
      </c>
      <c r="U33" s="16">
        <v>0</v>
      </c>
      <c r="V33" s="16">
        <v>0</v>
      </c>
      <c r="W33" s="2">
        <v>0</v>
      </c>
      <c r="X33" s="16">
        <v>0</v>
      </c>
      <c r="Y33" s="16">
        <v>0</v>
      </c>
      <c r="Z33" s="2">
        <v>0</v>
      </c>
      <c r="AA33" s="16">
        <v>0</v>
      </c>
      <c r="AB33" s="16">
        <v>0</v>
      </c>
      <c r="AC33" s="2">
        <v>0</v>
      </c>
      <c r="AD33" s="16">
        <v>0</v>
      </c>
      <c r="AE33" s="16">
        <v>0</v>
      </c>
      <c r="AF33" s="2">
        <v>0</v>
      </c>
      <c r="AG33" s="16">
        <v>0</v>
      </c>
      <c r="AH33" s="16">
        <v>0</v>
      </c>
      <c r="AI33" s="2">
        <v>0</v>
      </c>
      <c r="AJ33" s="16">
        <v>0</v>
      </c>
      <c r="AK33" s="16">
        <v>0</v>
      </c>
      <c r="AL33" s="2">
        <v>0</v>
      </c>
      <c r="AM33" s="16">
        <v>0</v>
      </c>
      <c r="AN33" s="16">
        <v>0</v>
      </c>
      <c r="AO33" s="2">
        <v>0</v>
      </c>
      <c r="AP33" s="5">
        <v>32</v>
      </c>
      <c r="AQ33" s="16">
        <v>32</v>
      </c>
      <c r="AR33" s="2">
        <f>AQ33/AP33</f>
        <v>1</v>
      </c>
      <c r="AS33" s="109"/>
      <c r="AT33" s="105"/>
    </row>
    <row r="34" spans="1:46" ht="65.25" customHeight="1">
      <c r="A34" s="32" t="s">
        <v>47</v>
      </c>
      <c r="B34" s="38" t="s">
        <v>57</v>
      </c>
      <c r="C34" s="33" t="s">
        <v>48</v>
      </c>
      <c r="D34" s="33"/>
      <c r="E34" s="1" t="s">
        <v>79</v>
      </c>
      <c r="F34" s="16">
        <v>0</v>
      </c>
      <c r="G34" s="16">
        <v>97.8</v>
      </c>
      <c r="H34" s="2">
        <v>0</v>
      </c>
      <c r="I34" s="16">
        <v>0</v>
      </c>
      <c r="J34" s="16">
        <v>0</v>
      </c>
      <c r="K34" s="2">
        <v>0</v>
      </c>
      <c r="L34" s="16">
        <v>0</v>
      </c>
      <c r="M34" s="16">
        <v>0</v>
      </c>
      <c r="N34" s="2">
        <v>0</v>
      </c>
      <c r="O34" s="16">
        <v>0</v>
      </c>
      <c r="P34" s="16">
        <v>97.8</v>
      </c>
      <c r="Q34" s="2">
        <v>0</v>
      </c>
      <c r="R34" s="16">
        <v>0</v>
      </c>
      <c r="S34" s="16">
        <v>0</v>
      </c>
      <c r="T34" s="2">
        <v>0</v>
      </c>
      <c r="U34" s="16">
        <v>0</v>
      </c>
      <c r="V34" s="16">
        <v>0</v>
      </c>
      <c r="W34" s="2">
        <v>0</v>
      </c>
      <c r="X34" s="16">
        <v>0</v>
      </c>
      <c r="Y34" s="16">
        <v>0</v>
      </c>
      <c r="Z34" s="2">
        <v>0</v>
      </c>
      <c r="AA34" s="16">
        <v>0</v>
      </c>
      <c r="AB34" s="16">
        <v>0</v>
      </c>
      <c r="AC34" s="2">
        <v>0</v>
      </c>
      <c r="AD34" s="16">
        <v>0</v>
      </c>
      <c r="AE34" s="16">
        <v>0</v>
      </c>
      <c r="AF34" s="2">
        <v>0</v>
      </c>
      <c r="AG34" s="16">
        <v>0</v>
      </c>
      <c r="AH34" s="16">
        <v>0</v>
      </c>
      <c r="AI34" s="2">
        <v>0</v>
      </c>
      <c r="AJ34" s="16">
        <v>0</v>
      </c>
      <c r="AK34" s="16">
        <v>0</v>
      </c>
      <c r="AL34" s="2">
        <v>0</v>
      </c>
      <c r="AM34" s="16">
        <v>0</v>
      </c>
      <c r="AN34" s="16">
        <v>0</v>
      </c>
      <c r="AO34" s="2">
        <v>0</v>
      </c>
      <c r="AP34" s="16">
        <v>0</v>
      </c>
      <c r="AQ34" s="16">
        <v>0</v>
      </c>
      <c r="AR34" s="2">
        <v>0</v>
      </c>
      <c r="AS34" s="39" t="s">
        <v>80</v>
      </c>
      <c r="AT34" s="33"/>
    </row>
    <row r="35" spans="1:46" ht="43.5" customHeight="1">
      <c r="A35" s="32" t="s">
        <v>49</v>
      </c>
      <c r="B35" s="38" t="s">
        <v>81</v>
      </c>
      <c r="C35" s="33" t="s">
        <v>48</v>
      </c>
      <c r="D35" s="33"/>
      <c r="E35" s="1" t="s">
        <v>79</v>
      </c>
      <c r="F35" s="16">
        <v>0</v>
      </c>
      <c r="G35" s="16">
        <v>49</v>
      </c>
      <c r="H35" s="2">
        <v>0</v>
      </c>
      <c r="I35" s="16">
        <v>0</v>
      </c>
      <c r="J35" s="16">
        <v>0</v>
      </c>
      <c r="K35" s="2">
        <v>0</v>
      </c>
      <c r="L35" s="16">
        <v>0</v>
      </c>
      <c r="M35" s="16">
        <v>0</v>
      </c>
      <c r="N35" s="2">
        <v>0</v>
      </c>
      <c r="O35" s="16">
        <v>0</v>
      </c>
      <c r="P35" s="16">
        <v>49</v>
      </c>
      <c r="Q35" s="2">
        <v>0</v>
      </c>
      <c r="R35" s="16">
        <v>0</v>
      </c>
      <c r="S35" s="16">
        <v>0</v>
      </c>
      <c r="T35" s="2">
        <v>0</v>
      </c>
      <c r="U35" s="16">
        <v>0</v>
      </c>
      <c r="V35" s="16">
        <v>0</v>
      </c>
      <c r="W35" s="2">
        <v>0</v>
      </c>
      <c r="X35" s="16">
        <v>0</v>
      </c>
      <c r="Y35" s="16">
        <v>0</v>
      </c>
      <c r="Z35" s="2">
        <v>0</v>
      </c>
      <c r="AA35" s="16">
        <v>0</v>
      </c>
      <c r="AB35" s="16">
        <v>0</v>
      </c>
      <c r="AC35" s="2">
        <v>0</v>
      </c>
      <c r="AD35" s="16">
        <v>0</v>
      </c>
      <c r="AE35" s="16">
        <v>0</v>
      </c>
      <c r="AF35" s="2">
        <v>0</v>
      </c>
      <c r="AG35" s="16">
        <v>0</v>
      </c>
      <c r="AH35" s="16">
        <v>0</v>
      </c>
      <c r="AI35" s="2">
        <v>0</v>
      </c>
      <c r="AJ35" s="16">
        <v>0</v>
      </c>
      <c r="AK35" s="16">
        <v>0</v>
      </c>
      <c r="AL35" s="2">
        <v>0</v>
      </c>
      <c r="AM35" s="16">
        <v>0</v>
      </c>
      <c r="AN35" s="16">
        <v>0</v>
      </c>
      <c r="AO35" s="2">
        <v>0</v>
      </c>
      <c r="AP35" s="16">
        <v>0</v>
      </c>
      <c r="AQ35" s="16">
        <v>0</v>
      </c>
      <c r="AR35" s="2">
        <v>0</v>
      </c>
      <c r="AS35" s="39" t="s">
        <v>82</v>
      </c>
      <c r="AT35" s="33"/>
    </row>
    <row r="36" spans="1:46" ht="14.25" customHeight="1">
      <c r="A36" s="74" t="s">
        <v>83</v>
      </c>
      <c r="B36" s="106" t="s">
        <v>71</v>
      </c>
      <c r="C36" s="107" t="s">
        <v>48</v>
      </c>
      <c r="D36" s="107">
        <v>4</v>
      </c>
      <c r="E36" s="33" t="s">
        <v>42</v>
      </c>
      <c r="F36" s="17">
        <f>SUM(F37:F38)</f>
        <v>1150</v>
      </c>
      <c r="G36" s="16">
        <f t="shared" ref="G36:AQ36" si="50">SUM(G37:G38)</f>
        <v>1150</v>
      </c>
      <c r="H36" s="2">
        <f t="shared" ref="H36" si="51">G36/F36</f>
        <v>1</v>
      </c>
      <c r="I36" s="16">
        <f t="shared" si="50"/>
        <v>0</v>
      </c>
      <c r="J36" s="16">
        <f t="shared" si="50"/>
        <v>0</v>
      </c>
      <c r="K36" s="2">
        <v>0</v>
      </c>
      <c r="L36" s="16">
        <f t="shared" si="50"/>
        <v>0</v>
      </c>
      <c r="M36" s="16">
        <f t="shared" si="50"/>
        <v>0</v>
      </c>
      <c r="N36" s="2">
        <v>0</v>
      </c>
      <c r="O36" s="16">
        <f t="shared" si="50"/>
        <v>0</v>
      </c>
      <c r="P36" s="16">
        <f t="shared" si="50"/>
        <v>0</v>
      </c>
      <c r="Q36" s="2">
        <v>0</v>
      </c>
      <c r="R36" s="16">
        <f t="shared" si="50"/>
        <v>0</v>
      </c>
      <c r="S36" s="16">
        <f t="shared" si="50"/>
        <v>0</v>
      </c>
      <c r="T36" s="2">
        <v>0</v>
      </c>
      <c r="U36" s="16">
        <f t="shared" si="50"/>
        <v>0</v>
      </c>
      <c r="V36" s="16">
        <f t="shared" si="50"/>
        <v>0</v>
      </c>
      <c r="W36" s="2">
        <v>0</v>
      </c>
      <c r="X36" s="16">
        <f t="shared" si="50"/>
        <v>0</v>
      </c>
      <c r="Y36" s="16">
        <f t="shared" si="50"/>
        <v>0</v>
      </c>
      <c r="Z36" s="2">
        <v>0</v>
      </c>
      <c r="AA36" s="16">
        <f t="shared" ref="AA36:AB36" si="52">SUM(AA37:AA38)</f>
        <v>1150</v>
      </c>
      <c r="AB36" s="16">
        <f t="shared" si="52"/>
        <v>1150</v>
      </c>
      <c r="AC36" s="2">
        <f>AB36/AA36</f>
        <v>1</v>
      </c>
      <c r="AD36" s="16">
        <v>0</v>
      </c>
      <c r="AE36" s="16">
        <v>0</v>
      </c>
      <c r="AF36" s="2">
        <v>0</v>
      </c>
      <c r="AG36" s="16">
        <f t="shared" si="50"/>
        <v>0</v>
      </c>
      <c r="AH36" s="16">
        <f t="shared" si="50"/>
        <v>0</v>
      </c>
      <c r="AI36" s="2">
        <v>0</v>
      </c>
      <c r="AJ36" s="16">
        <f t="shared" si="50"/>
        <v>0</v>
      </c>
      <c r="AK36" s="16">
        <f t="shared" si="50"/>
        <v>0</v>
      </c>
      <c r="AL36" s="2">
        <v>0</v>
      </c>
      <c r="AM36" s="16">
        <f t="shared" si="50"/>
        <v>0</v>
      </c>
      <c r="AN36" s="16">
        <f t="shared" si="50"/>
        <v>0</v>
      </c>
      <c r="AO36" s="2">
        <v>0</v>
      </c>
      <c r="AP36" s="16">
        <f t="shared" si="50"/>
        <v>0</v>
      </c>
      <c r="AQ36" s="16">
        <f t="shared" si="50"/>
        <v>0</v>
      </c>
      <c r="AR36" s="2">
        <v>0</v>
      </c>
      <c r="AS36" s="109" t="s">
        <v>84</v>
      </c>
      <c r="AT36" s="78"/>
    </row>
    <row r="37" spans="1:46" ht="15" customHeight="1">
      <c r="A37" s="75"/>
      <c r="B37" s="106"/>
      <c r="C37" s="108"/>
      <c r="D37" s="108"/>
      <c r="E37" s="1" t="s">
        <v>52</v>
      </c>
      <c r="F37" s="17">
        <f>I37+L37+O37+R37+U37+X37+AA37+AD37+AG37+AJ37+AM37+AP37</f>
        <v>0</v>
      </c>
      <c r="G37" s="16">
        <f>J37+M37+P37+S37+V37+Y37+AB37+AE37+AH37+AK37+AN37+AQ37</f>
        <v>0</v>
      </c>
      <c r="H37" s="2">
        <v>0</v>
      </c>
      <c r="I37" s="16">
        <v>0</v>
      </c>
      <c r="J37" s="16">
        <v>0</v>
      </c>
      <c r="K37" s="2">
        <v>0</v>
      </c>
      <c r="L37" s="16">
        <v>0</v>
      </c>
      <c r="M37" s="16">
        <v>0</v>
      </c>
      <c r="N37" s="2">
        <v>0</v>
      </c>
      <c r="O37" s="16">
        <v>0</v>
      </c>
      <c r="P37" s="16">
        <v>0</v>
      </c>
      <c r="Q37" s="2">
        <v>0</v>
      </c>
      <c r="R37" s="16">
        <v>0</v>
      </c>
      <c r="S37" s="16">
        <v>0</v>
      </c>
      <c r="T37" s="2">
        <v>0</v>
      </c>
      <c r="U37" s="16">
        <v>0</v>
      </c>
      <c r="V37" s="16">
        <v>0</v>
      </c>
      <c r="W37" s="2">
        <v>0</v>
      </c>
      <c r="X37" s="16">
        <v>0</v>
      </c>
      <c r="Y37" s="16">
        <v>0</v>
      </c>
      <c r="Z37" s="2">
        <v>0</v>
      </c>
      <c r="AA37" s="16">
        <v>0</v>
      </c>
      <c r="AB37" s="16">
        <v>0</v>
      </c>
      <c r="AC37" s="2">
        <v>0</v>
      </c>
      <c r="AD37" s="16">
        <v>0</v>
      </c>
      <c r="AE37" s="16">
        <v>0</v>
      </c>
      <c r="AF37" s="2">
        <v>0</v>
      </c>
      <c r="AG37" s="16">
        <v>0</v>
      </c>
      <c r="AH37" s="16">
        <v>0</v>
      </c>
      <c r="AI37" s="2">
        <v>0</v>
      </c>
      <c r="AJ37" s="16">
        <v>0</v>
      </c>
      <c r="AK37" s="16">
        <v>0</v>
      </c>
      <c r="AL37" s="2">
        <v>0</v>
      </c>
      <c r="AM37" s="16">
        <v>0</v>
      </c>
      <c r="AN37" s="16">
        <v>0</v>
      </c>
      <c r="AO37" s="2">
        <v>0</v>
      </c>
      <c r="AP37" s="16">
        <v>0</v>
      </c>
      <c r="AQ37" s="16">
        <v>0</v>
      </c>
      <c r="AR37" s="2">
        <v>0</v>
      </c>
      <c r="AS37" s="109"/>
      <c r="AT37" s="79"/>
    </row>
    <row r="38" spans="1:46" ht="15" customHeight="1">
      <c r="A38" s="103"/>
      <c r="B38" s="106"/>
      <c r="C38" s="108"/>
      <c r="D38" s="108"/>
      <c r="E38" s="1" t="s">
        <v>40</v>
      </c>
      <c r="F38" s="17">
        <f>I38+L38+O38+R38+U38+X38+AA38+AD38+AG38+AJ38+AM38+AP38</f>
        <v>1150</v>
      </c>
      <c r="G38" s="16">
        <f>J38+M38+P38+S38+V38+Y38+AB38+AE38+AH38+AK38+AN38+AQ38</f>
        <v>1150</v>
      </c>
      <c r="H38" s="2">
        <f>G38/F38</f>
        <v>1</v>
      </c>
      <c r="I38" s="16">
        <v>0</v>
      </c>
      <c r="J38" s="16">
        <v>0</v>
      </c>
      <c r="K38" s="2">
        <v>0</v>
      </c>
      <c r="L38" s="16">
        <v>0</v>
      </c>
      <c r="M38" s="16">
        <v>0</v>
      </c>
      <c r="N38" s="2">
        <v>0</v>
      </c>
      <c r="O38" s="16">
        <v>0</v>
      </c>
      <c r="P38" s="16">
        <v>0</v>
      </c>
      <c r="Q38" s="2">
        <v>0</v>
      </c>
      <c r="R38" s="16">
        <v>0</v>
      </c>
      <c r="S38" s="16">
        <v>0</v>
      </c>
      <c r="T38" s="2">
        <v>0</v>
      </c>
      <c r="U38" s="16">
        <v>0</v>
      </c>
      <c r="V38" s="16">
        <v>0</v>
      </c>
      <c r="W38" s="2">
        <v>0</v>
      </c>
      <c r="X38" s="16">
        <v>0</v>
      </c>
      <c r="Y38" s="16">
        <v>0</v>
      </c>
      <c r="Z38" s="2">
        <v>0</v>
      </c>
      <c r="AA38" s="16">
        <v>1150</v>
      </c>
      <c r="AB38" s="16">
        <v>1150</v>
      </c>
      <c r="AC38" s="2">
        <f>AB38/AA38</f>
        <v>1</v>
      </c>
      <c r="AD38" s="16">
        <v>0</v>
      </c>
      <c r="AE38" s="16">
        <v>0</v>
      </c>
      <c r="AF38" s="2">
        <v>0</v>
      </c>
      <c r="AG38" s="16">
        <v>0</v>
      </c>
      <c r="AH38" s="16">
        <v>0</v>
      </c>
      <c r="AI38" s="2">
        <v>0</v>
      </c>
      <c r="AJ38" s="16">
        <v>0</v>
      </c>
      <c r="AK38" s="16">
        <v>0</v>
      </c>
      <c r="AL38" s="2">
        <v>0</v>
      </c>
      <c r="AM38" s="16">
        <v>0</v>
      </c>
      <c r="AN38" s="16">
        <v>0</v>
      </c>
      <c r="AO38" s="2">
        <v>0</v>
      </c>
      <c r="AP38" s="5">
        <v>0</v>
      </c>
      <c r="AQ38" s="16">
        <v>0</v>
      </c>
      <c r="AR38" s="2">
        <v>0</v>
      </c>
      <c r="AS38" s="109"/>
      <c r="AT38" s="105"/>
    </row>
    <row r="39" spans="1:46" s="47" customFormat="1" ht="15.75" customHeight="1">
      <c r="A39" s="82"/>
      <c r="B39" s="85" t="s">
        <v>92</v>
      </c>
      <c r="C39" s="88"/>
      <c r="D39" s="88"/>
      <c r="E39" s="43" t="s">
        <v>42</v>
      </c>
      <c r="F39" s="44">
        <f>SUM(F40:F41)</f>
        <v>28352.700000000004</v>
      </c>
      <c r="G39" s="44">
        <f t="shared" ref="G39" si="53">SUM(G40:G41)</f>
        <v>28247.200000000001</v>
      </c>
      <c r="H39" s="45">
        <f>G39/F39</f>
        <v>0.99627901399161267</v>
      </c>
      <c r="I39" s="44">
        <f>SUM(I40:I41)</f>
        <v>0</v>
      </c>
      <c r="J39" s="44">
        <f t="shared" ref="J39" si="54">SUM(J40:J41)</f>
        <v>0</v>
      </c>
      <c r="K39" s="45">
        <v>0</v>
      </c>
      <c r="L39" s="44">
        <f>SUM(L40:L41)</f>
        <v>100</v>
      </c>
      <c r="M39" s="44">
        <f t="shared" ref="M39" si="55">SUM(M40:M41)</f>
        <v>100</v>
      </c>
      <c r="N39" s="45">
        <f>M39/L39</f>
        <v>1</v>
      </c>
      <c r="O39" s="44">
        <f>SUM(O40:O41)</f>
        <v>133.4</v>
      </c>
      <c r="P39" s="44">
        <f t="shared" ref="P39" si="56">SUM(P40:P41)</f>
        <v>133.30000000000001</v>
      </c>
      <c r="Q39" s="45">
        <f>P39/O39</f>
        <v>0.99925037481259371</v>
      </c>
      <c r="R39" s="44">
        <f>SUM(R40:R41)</f>
        <v>133.69999999999999</v>
      </c>
      <c r="S39" s="44">
        <f t="shared" ref="S39" si="57">SUM(S40:S41)</f>
        <v>133.69999999999999</v>
      </c>
      <c r="T39" s="45">
        <f>S39/R39</f>
        <v>1</v>
      </c>
      <c r="U39" s="44">
        <f>SUM(U40:U41)</f>
        <v>112.7</v>
      </c>
      <c r="V39" s="44">
        <f t="shared" ref="V39" si="58">SUM(V40:V41)</f>
        <v>112.5</v>
      </c>
      <c r="W39" s="45">
        <f>V39/U39</f>
        <v>0.9982253771073647</v>
      </c>
      <c r="X39" s="44">
        <f>SUM(X40:X41)</f>
        <v>290.39999999999998</v>
      </c>
      <c r="Y39" s="44">
        <f t="shared" ref="Y39" si="59">SUM(Y40:Y41)</f>
        <v>290.39999999999998</v>
      </c>
      <c r="Z39" s="45">
        <f>Y39/X39</f>
        <v>1</v>
      </c>
      <c r="AA39" s="44">
        <f>SUM(AA40:AA41)</f>
        <v>1266.5999999999999</v>
      </c>
      <c r="AB39" s="44">
        <f t="shared" ref="AB39" si="60">SUM(AB40:AB41)</f>
        <v>1255.4000000000001</v>
      </c>
      <c r="AC39" s="45">
        <f>AB39/AA39</f>
        <v>0.99115742933838635</v>
      </c>
      <c r="AD39" s="44">
        <f>SUM(AD40:AD41)</f>
        <v>98.8</v>
      </c>
      <c r="AE39" s="44">
        <f t="shared" ref="AE39" si="61">SUM(AE40:AE41)</f>
        <v>95.8</v>
      </c>
      <c r="AF39" s="45">
        <f>AE39/AD39</f>
        <v>0.96963562753036436</v>
      </c>
      <c r="AG39" s="44">
        <f>SUM(AG40:AG41)</f>
        <v>25609.7</v>
      </c>
      <c r="AH39" s="44">
        <f t="shared" ref="AH39" si="62">SUM(AH40:AH41)</f>
        <v>25581.5</v>
      </c>
      <c r="AI39" s="45">
        <f>AH39/AG39</f>
        <v>0.99889885473082463</v>
      </c>
      <c r="AJ39" s="44">
        <f>SUM(AJ40:AJ41)</f>
        <v>181.4</v>
      </c>
      <c r="AK39" s="44">
        <f t="shared" ref="AK39" si="63">SUM(AK40:AK41)</f>
        <v>179.1</v>
      </c>
      <c r="AL39" s="45">
        <f>AK39/AJ39</f>
        <v>0.98732083792723258</v>
      </c>
      <c r="AM39" s="44">
        <f>SUM(AM40:AM41)</f>
        <v>112.9</v>
      </c>
      <c r="AN39" s="44">
        <f t="shared" ref="AN39" si="64">SUM(AN40:AN41)</f>
        <v>133.69999999999999</v>
      </c>
      <c r="AO39" s="45">
        <f>AN39/AM39</f>
        <v>1.1842338352524355</v>
      </c>
      <c r="AP39" s="44">
        <f>SUM(AP40:AP41)</f>
        <v>313.10000000000002</v>
      </c>
      <c r="AQ39" s="44">
        <f t="shared" ref="AQ39" si="65">SUM(AQ40:AQ41)</f>
        <v>231.8</v>
      </c>
      <c r="AR39" s="45">
        <f>AQ39/AP39</f>
        <v>0.74033854998403059</v>
      </c>
      <c r="AS39" s="94"/>
      <c r="AT39" s="97"/>
    </row>
    <row r="40" spans="1:46" s="47" customFormat="1" ht="15.75" customHeight="1">
      <c r="A40" s="83"/>
      <c r="B40" s="86"/>
      <c r="C40" s="89"/>
      <c r="D40" s="89"/>
      <c r="E40" s="48" t="s">
        <v>52</v>
      </c>
      <c r="F40" s="46">
        <f>F19+F25+F22+F28+F32+F37</f>
        <v>23003.800000000003</v>
      </c>
      <c r="G40" s="46">
        <f>G19+G25+G22+G28+G32+G37</f>
        <v>22941.4</v>
      </c>
      <c r="H40" s="45">
        <f>G40/F40</f>
        <v>0.99728740468965993</v>
      </c>
      <c r="I40" s="46">
        <f>I19+I25+I22+I28+I32+I37</f>
        <v>0</v>
      </c>
      <c r="J40" s="46">
        <f>J19+J25+J22+J28+J32+J37</f>
        <v>0</v>
      </c>
      <c r="K40" s="45">
        <v>0</v>
      </c>
      <c r="L40" s="46">
        <f>L19+L25+L22+L28+L32+L37</f>
        <v>0</v>
      </c>
      <c r="M40" s="46">
        <f>M19+M25+M22+M28+M32+M37</f>
        <v>0</v>
      </c>
      <c r="N40" s="45">
        <v>0</v>
      </c>
      <c r="O40" s="46">
        <f>O19+O25+O22+O28+O32+O37</f>
        <v>0</v>
      </c>
      <c r="P40" s="46">
        <f>P19+P25+P22+P28+P32+P37</f>
        <v>0</v>
      </c>
      <c r="Q40" s="45">
        <v>0</v>
      </c>
      <c r="R40" s="46">
        <f>R19+R25+R22+R28+R32+R37</f>
        <v>0</v>
      </c>
      <c r="S40" s="46">
        <f>S19+S25+S22+S28+S32+S37</f>
        <v>0</v>
      </c>
      <c r="T40" s="45">
        <v>0</v>
      </c>
      <c r="U40" s="46">
        <f>U19+U25+U22+U28+U32+U37</f>
        <v>0</v>
      </c>
      <c r="V40" s="46">
        <f>V19+V25+V22+V28+V32+V37</f>
        <v>0</v>
      </c>
      <c r="W40" s="45">
        <v>0</v>
      </c>
      <c r="X40" s="46">
        <f>X19+X25+X22+X28+X32+X37</f>
        <v>0</v>
      </c>
      <c r="Y40" s="46">
        <f>Y19+Y25+Y22+Y28+Y32+Y37</f>
        <v>0</v>
      </c>
      <c r="Z40" s="45">
        <v>0</v>
      </c>
      <c r="AA40" s="46">
        <f>AA19+AA25+AA22+AA28+AA32+AA37</f>
        <v>0</v>
      </c>
      <c r="AB40" s="46">
        <f>AB19+AB25+AB22+AB28+AB32+AB37</f>
        <v>0</v>
      </c>
      <c r="AC40" s="45">
        <v>0</v>
      </c>
      <c r="AD40" s="46">
        <f>AD19+AD25+AD22+AD28+AD32+AD37</f>
        <v>0</v>
      </c>
      <c r="AE40" s="46">
        <f>AE19+AE25+AE22+AE28+AE32+AE37</f>
        <v>0</v>
      </c>
      <c r="AF40" s="45">
        <v>0</v>
      </c>
      <c r="AG40" s="46">
        <f>AG19+AG25+AG22+AG28+AG32+AG37</f>
        <v>22941.4</v>
      </c>
      <c r="AH40" s="46">
        <f>AH19+AH25+AH22+AH28+AH32+AH37</f>
        <v>22941.4</v>
      </c>
      <c r="AI40" s="45">
        <f>AH40/AG40</f>
        <v>1</v>
      </c>
      <c r="AJ40" s="46">
        <f>AJ19+AJ25+AJ22+AJ28+AJ32+AJ37</f>
        <v>62.4</v>
      </c>
      <c r="AK40" s="46">
        <f>AK19+AK25+AK22+AK28+AK32+AK37</f>
        <v>0</v>
      </c>
      <c r="AL40" s="45">
        <f>AK40/AJ40</f>
        <v>0</v>
      </c>
      <c r="AM40" s="46">
        <f>AM19+AM25+AM22+AM28+AM32+AM37</f>
        <v>0</v>
      </c>
      <c r="AN40" s="46">
        <f>AN19+AN25+AN22+AN28+AN32+AN37</f>
        <v>0</v>
      </c>
      <c r="AO40" s="45">
        <v>0</v>
      </c>
      <c r="AP40" s="46">
        <f>AP19+AP25+AP22+AP28+AP32+AP37</f>
        <v>0</v>
      </c>
      <c r="AQ40" s="46">
        <f>AQ19+AQ25+AQ22+AQ28+AQ32+AQ37</f>
        <v>0</v>
      </c>
      <c r="AR40" s="45">
        <v>0</v>
      </c>
      <c r="AS40" s="95"/>
      <c r="AT40" s="98"/>
    </row>
    <row r="41" spans="1:46" s="47" customFormat="1" ht="15.75" customHeight="1">
      <c r="A41" s="83"/>
      <c r="B41" s="86"/>
      <c r="C41" s="89"/>
      <c r="D41" s="89"/>
      <c r="E41" s="48" t="s">
        <v>40</v>
      </c>
      <c r="F41" s="46">
        <f>F20+F26+F23+F29+F33+F38</f>
        <v>5348.9000000000005</v>
      </c>
      <c r="G41" s="46">
        <f>G20+G26+G23+G29+G33+G38</f>
        <v>5305.8</v>
      </c>
      <c r="H41" s="45">
        <f>G41/F41</f>
        <v>0.9919422685038044</v>
      </c>
      <c r="I41" s="46">
        <f>I20+I26+I23+I29+I33+I38</f>
        <v>0</v>
      </c>
      <c r="J41" s="46">
        <f>J20+J26+J23+J29+J33+J38</f>
        <v>0</v>
      </c>
      <c r="K41" s="45">
        <v>0</v>
      </c>
      <c r="L41" s="46">
        <f>L20+L26+L23+L29+L33+L38</f>
        <v>100</v>
      </c>
      <c r="M41" s="46">
        <f>M20+M26+M23+M29+M33+M38</f>
        <v>100</v>
      </c>
      <c r="N41" s="45">
        <f>M41/L41</f>
        <v>1</v>
      </c>
      <c r="O41" s="46">
        <f>O20+O26+O23+O29+O33+O38</f>
        <v>133.4</v>
      </c>
      <c r="P41" s="46">
        <f>P20+P26+P23+P29+P33+P38</f>
        <v>133.30000000000001</v>
      </c>
      <c r="Q41" s="45">
        <f>P41/O41</f>
        <v>0.99925037481259371</v>
      </c>
      <c r="R41" s="46">
        <f>R20+R26+R23+R29+R33+R38</f>
        <v>133.69999999999999</v>
      </c>
      <c r="S41" s="46">
        <f>S20+S26+S23+S29+S33+S38</f>
        <v>133.69999999999999</v>
      </c>
      <c r="T41" s="45">
        <f>S41/R41</f>
        <v>1</v>
      </c>
      <c r="U41" s="46">
        <f>U20+U26+U23+U29+U33+U38</f>
        <v>112.7</v>
      </c>
      <c r="V41" s="46">
        <f>V20+V26+V23+V29+V33+V38</f>
        <v>112.5</v>
      </c>
      <c r="W41" s="45">
        <f>V41/U41</f>
        <v>0.9982253771073647</v>
      </c>
      <c r="X41" s="46">
        <f>X20+X26+X23+X29+X33+X38</f>
        <v>290.39999999999998</v>
      </c>
      <c r="Y41" s="46">
        <f>Y20+Y26+Y23+Y29+Y33+Y38</f>
        <v>290.39999999999998</v>
      </c>
      <c r="Z41" s="45">
        <f>Y41/X41</f>
        <v>1</v>
      </c>
      <c r="AA41" s="46">
        <f>AA20+AA26+AA23+AA29+AA33+AA38</f>
        <v>1266.5999999999999</v>
      </c>
      <c r="AB41" s="46">
        <f>AB20+AB26+AB23+AB29+AB33+AB38</f>
        <v>1255.4000000000001</v>
      </c>
      <c r="AC41" s="45">
        <f>AB41/AA41</f>
        <v>0.99115742933838635</v>
      </c>
      <c r="AD41" s="46">
        <f>AD20+AD26+AD23+AD29+AD33+AD38</f>
        <v>98.8</v>
      </c>
      <c r="AE41" s="46">
        <f>AE20+AE26+AE23+AE29+AE33+AE38</f>
        <v>95.8</v>
      </c>
      <c r="AF41" s="45">
        <f>AE41/AD41</f>
        <v>0.96963562753036436</v>
      </c>
      <c r="AG41" s="46">
        <f>AG20+AG26+AG23+AG29+AG33+AG38</f>
        <v>2668.3</v>
      </c>
      <c r="AH41" s="46">
        <f>AH20+AH26+AH23+AH29+AH33+AH38</f>
        <v>2640.1000000000004</v>
      </c>
      <c r="AI41" s="45">
        <f>AH41/AG41</f>
        <v>0.98943147322265124</v>
      </c>
      <c r="AJ41" s="46">
        <f>AJ20+AJ26+AJ23+AJ29+AJ33+AJ38</f>
        <v>119</v>
      </c>
      <c r="AK41" s="46">
        <f>AK20+AK26+AK23+AK29+AK33+AK38</f>
        <v>179.1</v>
      </c>
      <c r="AL41" s="45">
        <f>AK41/AJ41</f>
        <v>1.5050420168067227</v>
      </c>
      <c r="AM41" s="46">
        <f>AM20+AM26+AM23+AM29+AM33+AM38</f>
        <v>112.9</v>
      </c>
      <c r="AN41" s="46">
        <f>AN20+AN26+AN23+AN29+AN33+AN38</f>
        <v>133.69999999999999</v>
      </c>
      <c r="AO41" s="45">
        <f>AN41/AM41</f>
        <v>1.1842338352524355</v>
      </c>
      <c r="AP41" s="46">
        <f>AP20+AP26+AP23+AP29+AP33+AP38</f>
        <v>313.10000000000002</v>
      </c>
      <c r="AQ41" s="46">
        <f>AQ20+AQ26+AQ23+AQ29+AQ33+AQ38</f>
        <v>231.8</v>
      </c>
      <c r="AR41" s="45">
        <f>AQ41/AP41</f>
        <v>0.74033854998403059</v>
      </c>
      <c r="AS41" s="96"/>
      <c r="AT41" s="99"/>
    </row>
    <row r="42" spans="1:46" s="47" customFormat="1" ht="13.5" customHeight="1">
      <c r="A42" s="56" t="s">
        <v>41</v>
      </c>
      <c r="B42" s="110" t="s">
        <v>50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2"/>
    </row>
    <row r="43" spans="1:46" s="15" customFormat="1" ht="29.25" customHeight="1">
      <c r="A43" s="100" t="s">
        <v>64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4"/>
      <c r="AT43" s="14"/>
    </row>
    <row r="44" spans="1:46" s="15" customFormat="1" ht="40.5" customHeight="1">
      <c r="A44" s="100" t="s">
        <v>65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  <c r="AS44" s="14"/>
      <c r="AT44" s="14"/>
    </row>
    <row r="45" spans="1:46" ht="36" customHeight="1">
      <c r="A45" s="74" t="s">
        <v>51</v>
      </c>
      <c r="B45" s="76" t="s">
        <v>60</v>
      </c>
      <c r="C45" s="78" t="s">
        <v>48</v>
      </c>
      <c r="D45" s="78">
        <v>5</v>
      </c>
      <c r="E45" s="33" t="s">
        <v>42</v>
      </c>
      <c r="F45" s="17">
        <f>SUM(F46:F47)</f>
        <v>7000.0000000000009</v>
      </c>
      <c r="G45" s="16">
        <f>SUM(G46:G47)</f>
        <v>6775.5000000000009</v>
      </c>
      <c r="H45" s="2">
        <f t="shared" ref="H45" si="66">G45/F45</f>
        <v>0.96792857142857147</v>
      </c>
      <c r="I45" s="16">
        <f>SUM(I46:I47)</f>
        <v>354.5</v>
      </c>
      <c r="J45" s="16">
        <f>SUM(J46:J47)</f>
        <v>354.5</v>
      </c>
      <c r="K45" s="2">
        <f>J45/I45</f>
        <v>1</v>
      </c>
      <c r="L45" s="16">
        <f>SUM(L46:L47)</f>
        <v>354.5</v>
      </c>
      <c r="M45" s="16">
        <f>SUM(M46:M47)</f>
        <v>354.5</v>
      </c>
      <c r="N45" s="2">
        <f t="shared" ref="N45" si="67">M45/L45</f>
        <v>1</v>
      </c>
      <c r="O45" s="16">
        <f>SUM(O46:O47)</f>
        <v>354.5</v>
      </c>
      <c r="P45" s="16">
        <f>SUM(P46:P47)</f>
        <v>354.5</v>
      </c>
      <c r="Q45" s="2">
        <f t="shared" ref="Q45" si="68">P45/O45</f>
        <v>1</v>
      </c>
      <c r="R45" s="16">
        <f>SUM(R46:R47)</f>
        <v>354.5</v>
      </c>
      <c r="S45" s="16">
        <f>SUM(S46:S47)</f>
        <v>354.5</v>
      </c>
      <c r="T45" s="2">
        <f t="shared" ref="T45" si="69">S45/R45</f>
        <v>1</v>
      </c>
      <c r="U45" s="16">
        <f>SUM(U46:U47)</f>
        <v>354.5</v>
      </c>
      <c r="V45" s="16">
        <f>SUM(V46:V47)</f>
        <v>354.5</v>
      </c>
      <c r="W45" s="2">
        <f t="shared" ref="W45" si="70">V45/U45</f>
        <v>1</v>
      </c>
      <c r="X45" s="16">
        <f>SUM(X46:X47)</f>
        <v>870.2</v>
      </c>
      <c r="Y45" s="16">
        <f>SUM(Y46:Y47)</f>
        <v>870.1</v>
      </c>
      <c r="Z45" s="2">
        <f t="shared" ref="Z45" si="71">Y45/X45</f>
        <v>0.99988508388876118</v>
      </c>
      <c r="AA45" s="16">
        <f>SUM(AA46:AA47)</f>
        <v>870.1</v>
      </c>
      <c r="AB45" s="16">
        <f>SUM(AB46:AB47)</f>
        <v>870.1</v>
      </c>
      <c r="AC45" s="2">
        <f t="shared" ref="AC45" si="72">AB45/AA45</f>
        <v>1</v>
      </c>
      <c r="AD45" s="16">
        <f>SUM(AD46:AD47)</f>
        <v>870.1</v>
      </c>
      <c r="AE45" s="16">
        <f>SUM(AE46:AE47)</f>
        <v>870.1</v>
      </c>
      <c r="AF45" s="2">
        <f t="shared" ref="AF45" si="73">AE45/AD45</f>
        <v>1</v>
      </c>
      <c r="AG45" s="16">
        <f>SUM(AG46:AG47)</f>
        <v>870.1</v>
      </c>
      <c r="AH45" s="16">
        <f>SUM(AH46:AH47)</f>
        <v>870.1</v>
      </c>
      <c r="AI45" s="2">
        <f t="shared" ref="AI45" si="74">AH45/AG45</f>
        <v>1</v>
      </c>
      <c r="AJ45" s="16">
        <f>SUM(AJ46:AJ47)</f>
        <v>870.1</v>
      </c>
      <c r="AK45" s="16">
        <f>SUM(AK46:AK47)</f>
        <v>870.1</v>
      </c>
      <c r="AL45" s="2">
        <f t="shared" ref="AL45" si="75">AK45/AJ45</f>
        <v>1</v>
      </c>
      <c r="AM45" s="16">
        <f>SUM(AM46:AM47)</f>
        <v>523.6</v>
      </c>
      <c r="AN45" s="16">
        <f>SUM(AN46:AN47)</f>
        <v>523.6</v>
      </c>
      <c r="AO45" s="2">
        <f t="shared" ref="AO45" si="76">AN45/AM45</f>
        <v>1</v>
      </c>
      <c r="AP45" s="16">
        <f>SUM(AP46:AP47)</f>
        <v>353.3</v>
      </c>
      <c r="AQ45" s="16">
        <f>SUM(AQ46:AQ47)</f>
        <v>128.9</v>
      </c>
      <c r="AR45" s="2">
        <f t="shared" ref="AR45" si="77">AQ45/AP45</f>
        <v>0.36484574016416643</v>
      </c>
      <c r="AS45" s="71" t="s">
        <v>85</v>
      </c>
      <c r="AT45" s="71" t="s">
        <v>93</v>
      </c>
    </row>
    <row r="46" spans="1:46" ht="20.25" customHeight="1">
      <c r="A46" s="75"/>
      <c r="B46" s="77"/>
      <c r="C46" s="79"/>
      <c r="D46" s="79"/>
      <c r="E46" s="1" t="s">
        <v>52</v>
      </c>
      <c r="F46" s="17">
        <f>I46+L46+O46+R46+U46+X46+AA46+AD46+AG46+AJ46+AM46+AP46</f>
        <v>0</v>
      </c>
      <c r="G46" s="16">
        <f>J46+M46+P46+S46+V46+Y46+AB46+AE46+AH46+AK46+AN46+AQ46</f>
        <v>0</v>
      </c>
      <c r="H46" s="2">
        <v>0</v>
      </c>
      <c r="I46" s="16">
        <v>0</v>
      </c>
      <c r="J46" s="16">
        <v>0</v>
      </c>
      <c r="K46" s="2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72"/>
      <c r="AT46" s="72"/>
    </row>
    <row r="47" spans="1:46" ht="23.25" customHeight="1">
      <c r="A47" s="75"/>
      <c r="B47" s="77"/>
      <c r="C47" s="79"/>
      <c r="D47" s="79"/>
      <c r="E47" s="20" t="s">
        <v>40</v>
      </c>
      <c r="F47" s="16">
        <f>I47+L47+O47+R47+U47+X47+AA47+AD47+AG47+AJ47+AM47+AP47</f>
        <v>7000.0000000000009</v>
      </c>
      <c r="G47" s="16">
        <f>J47+M47+P47+S47+V47+Y47+AB47+AE47+AH47+AK47+AN47+AQ47</f>
        <v>6775.5000000000009</v>
      </c>
      <c r="H47" s="2">
        <f>G47/F47</f>
        <v>0.96792857142857147</v>
      </c>
      <c r="I47" s="21">
        <v>354.5</v>
      </c>
      <c r="J47" s="21">
        <v>354.5</v>
      </c>
      <c r="K47" s="2">
        <f>J47/I47</f>
        <v>1</v>
      </c>
      <c r="L47" s="21">
        <v>354.5</v>
      </c>
      <c r="M47" s="21">
        <v>354.5</v>
      </c>
      <c r="N47" s="2">
        <f>M47/L47</f>
        <v>1</v>
      </c>
      <c r="O47" s="21">
        <v>354.5</v>
      </c>
      <c r="P47" s="5">
        <v>354.5</v>
      </c>
      <c r="Q47" s="2">
        <f>P47/O47</f>
        <v>1</v>
      </c>
      <c r="R47" s="21">
        <v>354.5</v>
      </c>
      <c r="S47" s="5">
        <v>354.5</v>
      </c>
      <c r="T47" s="2">
        <f>S47/R47</f>
        <v>1</v>
      </c>
      <c r="U47" s="5">
        <v>354.5</v>
      </c>
      <c r="V47" s="5">
        <v>354.5</v>
      </c>
      <c r="W47" s="2">
        <f>V47/U47</f>
        <v>1</v>
      </c>
      <c r="X47" s="21">
        <v>870.2</v>
      </c>
      <c r="Y47" s="21">
        <v>870.1</v>
      </c>
      <c r="Z47" s="2">
        <f>Y47/X47</f>
        <v>0.99988508388876118</v>
      </c>
      <c r="AA47" s="21">
        <v>870.1</v>
      </c>
      <c r="AB47" s="21">
        <v>870.1</v>
      </c>
      <c r="AC47" s="2">
        <v>0</v>
      </c>
      <c r="AD47" s="21">
        <v>870.1</v>
      </c>
      <c r="AE47" s="21">
        <v>870.1</v>
      </c>
      <c r="AF47" s="2">
        <f>AE47/AD47</f>
        <v>1</v>
      </c>
      <c r="AG47" s="21">
        <v>870.1</v>
      </c>
      <c r="AH47" s="21">
        <v>870.1</v>
      </c>
      <c r="AI47" s="2">
        <f>AH47/AG47</f>
        <v>1</v>
      </c>
      <c r="AJ47" s="21">
        <v>870.1</v>
      </c>
      <c r="AK47" s="21">
        <v>870.1</v>
      </c>
      <c r="AL47" s="2">
        <f>AK47/AJ47</f>
        <v>1</v>
      </c>
      <c r="AM47" s="21">
        <v>523.6</v>
      </c>
      <c r="AN47" s="21">
        <v>523.6</v>
      </c>
      <c r="AO47" s="2">
        <f>AN47/AM47</f>
        <v>1</v>
      </c>
      <c r="AP47" s="5">
        <v>353.3</v>
      </c>
      <c r="AQ47" s="21">
        <v>128.9</v>
      </c>
      <c r="AR47" s="2">
        <f>AQ47/AP47</f>
        <v>0.36484574016416643</v>
      </c>
      <c r="AS47" s="73"/>
      <c r="AT47" s="73"/>
    </row>
    <row r="48" spans="1:46" ht="18.75" hidden="1" customHeight="1">
      <c r="A48" s="103"/>
      <c r="B48" s="104"/>
      <c r="C48" s="105"/>
      <c r="D48" s="105"/>
      <c r="E48" s="1" t="s">
        <v>68</v>
      </c>
      <c r="F48" s="22">
        <v>0</v>
      </c>
      <c r="G48" s="23">
        <v>0</v>
      </c>
      <c r="H48" s="2">
        <v>0</v>
      </c>
      <c r="I48" s="24">
        <v>0</v>
      </c>
      <c r="J48" s="21">
        <v>0</v>
      </c>
      <c r="K48" s="2">
        <v>0</v>
      </c>
      <c r="L48" s="21">
        <v>0</v>
      </c>
      <c r="M48" s="24">
        <v>0</v>
      </c>
      <c r="N48" s="2">
        <v>0</v>
      </c>
      <c r="O48" s="24">
        <v>0</v>
      </c>
      <c r="P48" s="24">
        <v>253.5</v>
      </c>
      <c r="Q48" s="2">
        <v>0</v>
      </c>
      <c r="R48" s="5">
        <v>0</v>
      </c>
      <c r="S48" s="5">
        <v>0</v>
      </c>
      <c r="T48" s="2">
        <v>0</v>
      </c>
      <c r="U48" s="5">
        <v>0</v>
      </c>
      <c r="V48" s="5">
        <v>0</v>
      </c>
      <c r="W48" s="2">
        <v>0</v>
      </c>
      <c r="X48" s="5">
        <v>0</v>
      </c>
      <c r="Y48" s="5">
        <v>0</v>
      </c>
      <c r="Z48" s="2">
        <v>0</v>
      </c>
      <c r="AA48" s="5">
        <v>0</v>
      </c>
      <c r="AB48" s="5">
        <v>0</v>
      </c>
      <c r="AC48" s="2">
        <v>0</v>
      </c>
      <c r="AD48" s="5">
        <v>0</v>
      </c>
      <c r="AE48" s="5">
        <v>0</v>
      </c>
      <c r="AF48" s="2">
        <v>0</v>
      </c>
      <c r="AG48" s="5">
        <v>0</v>
      </c>
      <c r="AH48" s="5">
        <v>0</v>
      </c>
      <c r="AI48" s="2">
        <v>0</v>
      </c>
      <c r="AJ48" s="5">
        <v>0</v>
      </c>
      <c r="AK48" s="5">
        <v>0</v>
      </c>
      <c r="AL48" s="2">
        <v>0</v>
      </c>
      <c r="AM48" s="5">
        <v>0</v>
      </c>
      <c r="AN48" s="5">
        <v>0</v>
      </c>
      <c r="AO48" s="2">
        <v>0</v>
      </c>
      <c r="AP48" s="5">
        <v>0</v>
      </c>
      <c r="AQ48" s="5">
        <v>0</v>
      </c>
      <c r="AR48" s="2">
        <v>0</v>
      </c>
      <c r="AS48" s="31"/>
      <c r="AT48" s="31" t="s">
        <v>67</v>
      </c>
    </row>
    <row r="49" spans="1:46" ht="18.75" customHeight="1">
      <c r="A49" s="74" t="s">
        <v>53</v>
      </c>
      <c r="B49" s="76" t="s">
        <v>59</v>
      </c>
      <c r="C49" s="78" t="s">
        <v>48</v>
      </c>
      <c r="D49" s="78">
        <v>6</v>
      </c>
      <c r="E49" s="33" t="s">
        <v>42</v>
      </c>
      <c r="F49" s="23">
        <f>SUM(F50:F51)</f>
        <v>3555.75</v>
      </c>
      <c r="G49" s="23">
        <f t="shared" ref="G49:AP49" si="78">SUM(G50:G51)</f>
        <v>3555.8</v>
      </c>
      <c r="H49" s="2">
        <f>G49/F49</f>
        <v>1.0000140617309992</v>
      </c>
      <c r="I49" s="23">
        <f t="shared" si="78"/>
        <v>0</v>
      </c>
      <c r="J49" s="16">
        <f t="shared" si="78"/>
        <v>0</v>
      </c>
      <c r="K49" s="2">
        <v>0</v>
      </c>
      <c r="L49" s="16">
        <f t="shared" si="78"/>
        <v>68</v>
      </c>
      <c r="M49" s="23">
        <f t="shared" si="78"/>
        <v>55.8</v>
      </c>
      <c r="N49" s="2">
        <f>M49/L49</f>
        <v>0.82058823529411762</v>
      </c>
      <c r="O49" s="23">
        <f t="shared" si="78"/>
        <v>100</v>
      </c>
      <c r="P49" s="23">
        <f t="shared" si="78"/>
        <v>100</v>
      </c>
      <c r="Q49" s="2">
        <f>P49/O49</f>
        <v>1</v>
      </c>
      <c r="R49" s="23">
        <f t="shared" si="78"/>
        <v>99.7</v>
      </c>
      <c r="S49" s="22">
        <f t="shared" si="78"/>
        <v>100</v>
      </c>
      <c r="T49" s="2">
        <f>S49/R49</f>
        <v>1.0030090270812437</v>
      </c>
      <c r="U49" s="23">
        <f t="shared" si="78"/>
        <v>99</v>
      </c>
      <c r="V49" s="23">
        <f t="shared" si="78"/>
        <v>100</v>
      </c>
      <c r="W49" s="2">
        <f>V49/U49</f>
        <v>1.0101010101010102</v>
      </c>
      <c r="X49" s="23">
        <f t="shared" si="78"/>
        <v>581.29999999999995</v>
      </c>
      <c r="Y49" s="23">
        <f t="shared" si="78"/>
        <v>580</v>
      </c>
      <c r="Z49" s="2">
        <f>Y49/X49</f>
        <v>0.99776363323585071</v>
      </c>
      <c r="AA49" s="23">
        <f t="shared" si="78"/>
        <v>581.29999999999995</v>
      </c>
      <c r="AB49" s="23">
        <f t="shared" si="78"/>
        <v>580</v>
      </c>
      <c r="AC49" s="2">
        <f>AB49/AA49</f>
        <v>0.99776363323585071</v>
      </c>
      <c r="AD49" s="23">
        <f t="shared" si="78"/>
        <v>577.35</v>
      </c>
      <c r="AE49" s="23">
        <f t="shared" si="78"/>
        <v>580</v>
      </c>
      <c r="AF49" s="2">
        <f>AE49/AD49</f>
        <v>1.0045899367801161</v>
      </c>
      <c r="AG49" s="23">
        <f t="shared" si="78"/>
        <v>581.29999999999995</v>
      </c>
      <c r="AH49" s="23">
        <f t="shared" si="78"/>
        <v>580</v>
      </c>
      <c r="AI49" s="2">
        <f>AH49/AG49</f>
        <v>0.99776363323585071</v>
      </c>
      <c r="AJ49" s="23">
        <f t="shared" si="78"/>
        <v>581.29999999999995</v>
      </c>
      <c r="AK49" s="23">
        <f t="shared" si="78"/>
        <v>580</v>
      </c>
      <c r="AL49" s="2">
        <f>AK49/AJ49</f>
        <v>0.99776363323585071</v>
      </c>
      <c r="AM49" s="23">
        <f t="shared" si="78"/>
        <v>99</v>
      </c>
      <c r="AN49" s="23">
        <f t="shared" si="78"/>
        <v>100</v>
      </c>
      <c r="AO49" s="2">
        <f>AN49/AM49</f>
        <v>1.0101010101010102</v>
      </c>
      <c r="AP49" s="23">
        <f t="shared" si="78"/>
        <v>187.5</v>
      </c>
      <c r="AQ49" s="23">
        <f>SUM(AQ50:AQ51)</f>
        <v>200</v>
      </c>
      <c r="AR49" s="2">
        <f>AQ49/AP49</f>
        <v>1.0666666666666667</v>
      </c>
      <c r="AS49" s="71" t="s">
        <v>86</v>
      </c>
      <c r="AT49" s="80"/>
    </row>
    <row r="50" spans="1:46" ht="16.5" customHeight="1">
      <c r="A50" s="75"/>
      <c r="B50" s="77"/>
      <c r="C50" s="79"/>
      <c r="D50" s="79"/>
      <c r="E50" s="1" t="s">
        <v>52</v>
      </c>
      <c r="F50" s="16">
        <f>I50+L50+O50+R50+U50+X50+AA50+AD50+AG50+AJ50+AM50+AP50</f>
        <v>0</v>
      </c>
      <c r="G50" s="16">
        <f>J50+M50+P50+S50+V50+Y50+AB50+AE50+AH50+AK50+AN50+AQ50</f>
        <v>0</v>
      </c>
      <c r="H50" s="2">
        <v>0</v>
      </c>
      <c r="I50" s="16">
        <v>0</v>
      </c>
      <c r="J50" s="16">
        <v>0</v>
      </c>
      <c r="K50" s="2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72"/>
      <c r="AT50" s="81"/>
    </row>
    <row r="51" spans="1:46" ht="24.75" customHeight="1">
      <c r="A51" s="75"/>
      <c r="B51" s="77"/>
      <c r="C51" s="79"/>
      <c r="D51" s="79"/>
      <c r="E51" s="1" t="s">
        <v>40</v>
      </c>
      <c r="F51" s="16">
        <f>I51+L51+O51+R51+U51+X51+AA51+AD51+AG51+AJ51+AM51+AP51</f>
        <v>3555.75</v>
      </c>
      <c r="G51" s="16">
        <f>J51+M51+P51+S51+V51+Y51+AB51+AE51+AH51+AK51+AN51+AQ51</f>
        <v>3555.8</v>
      </c>
      <c r="H51" s="2">
        <f>G51/F51</f>
        <v>1.0000140617309992</v>
      </c>
      <c r="I51" s="5">
        <v>0</v>
      </c>
      <c r="J51" s="5">
        <v>0</v>
      </c>
      <c r="K51" s="2">
        <v>0</v>
      </c>
      <c r="L51" s="5">
        <f>100-32</f>
        <v>68</v>
      </c>
      <c r="M51" s="5">
        <v>55.8</v>
      </c>
      <c r="N51" s="2">
        <f>M51/L51</f>
        <v>0.82058823529411762</v>
      </c>
      <c r="O51" s="5">
        <v>100</v>
      </c>
      <c r="P51" s="5">
        <v>100</v>
      </c>
      <c r="Q51" s="2">
        <f>P51/O51</f>
        <v>1</v>
      </c>
      <c r="R51" s="5">
        <v>99.7</v>
      </c>
      <c r="S51" s="29">
        <v>100</v>
      </c>
      <c r="T51" s="2">
        <f>S51/R51</f>
        <v>1.0030090270812437</v>
      </c>
      <c r="U51" s="5">
        <v>99</v>
      </c>
      <c r="V51" s="29">
        <v>100</v>
      </c>
      <c r="W51" s="2">
        <f>V51/U51</f>
        <v>1.0101010101010102</v>
      </c>
      <c r="X51" s="5">
        <v>581.29999999999995</v>
      </c>
      <c r="Y51" s="5">
        <v>580</v>
      </c>
      <c r="Z51" s="2">
        <f>Y51/X51</f>
        <v>0.99776363323585071</v>
      </c>
      <c r="AA51" s="5">
        <v>581.29999999999995</v>
      </c>
      <c r="AB51" s="5">
        <v>580</v>
      </c>
      <c r="AC51" s="2">
        <f>AB51/AA51</f>
        <v>0.99776363323585071</v>
      </c>
      <c r="AD51" s="5">
        <v>577.35</v>
      </c>
      <c r="AE51" s="5">
        <v>580</v>
      </c>
      <c r="AF51" s="2">
        <f>AE51/AD51</f>
        <v>1.0045899367801161</v>
      </c>
      <c r="AG51" s="5">
        <v>581.29999999999995</v>
      </c>
      <c r="AH51" s="5">
        <v>580</v>
      </c>
      <c r="AI51" s="2">
        <f>AH51/AG51</f>
        <v>0.99776363323585071</v>
      </c>
      <c r="AJ51" s="5">
        <v>581.29999999999995</v>
      </c>
      <c r="AK51" s="5">
        <v>580</v>
      </c>
      <c r="AL51" s="2">
        <f>AK51/AJ51</f>
        <v>0.99776363323585071</v>
      </c>
      <c r="AM51" s="5">
        <v>99</v>
      </c>
      <c r="AN51" s="5">
        <v>100</v>
      </c>
      <c r="AO51" s="2">
        <f>AN51/AM51</f>
        <v>1.0101010101010102</v>
      </c>
      <c r="AP51" s="5">
        <v>187.5</v>
      </c>
      <c r="AQ51" s="5">
        <v>200</v>
      </c>
      <c r="AR51" s="2">
        <f>AQ51/AP51</f>
        <v>1.0666666666666667</v>
      </c>
      <c r="AS51" s="73"/>
      <c r="AT51" s="81"/>
    </row>
    <row r="52" spans="1:46" s="47" customFormat="1" ht="18.75" customHeight="1">
      <c r="A52" s="82"/>
      <c r="B52" s="85" t="s">
        <v>90</v>
      </c>
      <c r="C52" s="88"/>
      <c r="D52" s="91"/>
      <c r="E52" s="43" t="s">
        <v>42</v>
      </c>
      <c r="F52" s="44">
        <f>SUM(F53:F54)</f>
        <v>10555.75</v>
      </c>
      <c r="G52" s="44">
        <f t="shared" ref="G52" si="79">SUM(G53:G54)</f>
        <v>10331.300000000001</v>
      </c>
      <c r="H52" s="45">
        <f>G52/F52</f>
        <v>0.97873670748170438</v>
      </c>
      <c r="I52" s="44">
        <f t="shared" ref="I52:J52" si="80">SUM(I53:I54)</f>
        <v>354.5</v>
      </c>
      <c r="J52" s="46">
        <f t="shared" si="80"/>
        <v>354.5</v>
      </c>
      <c r="K52" s="45">
        <f>J52/I52</f>
        <v>1</v>
      </c>
      <c r="L52" s="46">
        <f t="shared" ref="L52:M52" si="81">SUM(L53:L54)</f>
        <v>422.5</v>
      </c>
      <c r="M52" s="44">
        <f t="shared" si="81"/>
        <v>410.3</v>
      </c>
      <c r="N52" s="45">
        <f>M52/L52</f>
        <v>0.97112426035502963</v>
      </c>
      <c r="O52" s="44">
        <f t="shared" ref="O52:P52" si="82">SUM(O53:O54)</f>
        <v>454.5</v>
      </c>
      <c r="P52" s="44">
        <f t="shared" si="82"/>
        <v>454.5</v>
      </c>
      <c r="Q52" s="45">
        <f>P52/O52</f>
        <v>1</v>
      </c>
      <c r="R52" s="44">
        <f t="shared" ref="R52:S52" si="83">SUM(R53:R54)</f>
        <v>454.2</v>
      </c>
      <c r="S52" s="44">
        <f t="shared" si="83"/>
        <v>454.5</v>
      </c>
      <c r="T52" s="45">
        <f>S52/R52</f>
        <v>1.000660501981506</v>
      </c>
      <c r="U52" s="44">
        <f t="shared" ref="U52" si="84">SUM(U53:U54)</f>
        <v>453.5</v>
      </c>
      <c r="V52" s="44">
        <v>99.99</v>
      </c>
      <c r="W52" s="45">
        <f>V52/U52</f>
        <v>0.2204851157662624</v>
      </c>
      <c r="X52" s="44">
        <f t="shared" ref="X52:Y52" si="85">SUM(X53:X54)</f>
        <v>1451.5</v>
      </c>
      <c r="Y52" s="44">
        <f t="shared" si="85"/>
        <v>1450.1</v>
      </c>
      <c r="Z52" s="45">
        <f>Y52/X52</f>
        <v>0.99903548053737512</v>
      </c>
      <c r="AA52" s="44">
        <f t="shared" ref="AA52:AB52" si="86">SUM(AA53:AA54)</f>
        <v>1451.4</v>
      </c>
      <c r="AB52" s="44">
        <f t="shared" si="86"/>
        <v>1450.1</v>
      </c>
      <c r="AC52" s="45">
        <f>AB52/AA52</f>
        <v>0.99910431307702896</v>
      </c>
      <c r="AD52" s="44">
        <f t="shared" ref="AD52:AE52" si="87">SUM(AD53:AD54)</f>
        <v>1447.45</v>
      </c>
      <c r="AE52" s="44">
        <f t="shared" si="87"/>
        <v>1450.1</v>
      </c>
      <c r="AF52" s="45">
        <f>AE52/AD52</f>
        <v>1.0018308059000309</v>
      </c>
      <c r="AG52" s="44">
        <f t="shared" ref="AG52:AH52" si="88">SUM(AG53:AG54)</f>
        <v>1451.4</v>
      </c>
      <c r="AH52" s="44">
        <f t="shared" si="88"/>
        <v>1450.1</v>
      </c>
      <c r="AI52" s="45">
        <f>AH52/AG52</f>
        <v>0.99910431307702896</v>
      </c>
      <c r="AJ52" s="44">
        <f t="shared" ref="AJ52:AK52" si="89">SUM(AJ53:AJ54)</f>
        <v>1451.4</v>
      </c>
      <c r="AK52" s="44">
        <f t="shared" si="89"/>
        <v>1450.1</v>
      </c>
      <c r="AL52" s="45">
        <f>AK52/AJ52</f>
        <v>0.99910431307702896</v>
      </c>
      <c r="AM52" s="44">
        <f t="shared" ref="AM52:AN52" si="90">SUM(AM53:AM54)</f>
        <v>622.6</v>
      </c>
      <c r="AN52" s="44">
        <f t="shared" si="90"/>
        <v>623.6</v>
      </c>
      <c r="AO52" s="45">
        <f>AN52/AM52</f>
        <v>1.0016061676839061</v>
      </c>
      <c r="AP52" s="44">
        <f t="shared" ref="AP52" si="91">SUM(AP53:AP54)</f>
        <v>540.79999999999995</v>
      </c>
      <c r="AQ52" s="44">
        <f>SUM(AQ53:AQ54)</f>
        <v>328.9</v>
      </c>
      <c r="AR52" s="45">
        <f>AQ52/AP52</f>
        <v>0.60817307692307698</v>
      </c>
      <c r="AS52" s="94"/>
      <c r="AT52" s="97"/>
    </row>
    <row r="53" spans="1:46" s="47" customFormat="1" ht="16.5" customHeight="1">
      <c r="A53" s="83"/>
      <c r="B53" s="86"/>
      <c r="C53" s="89"/>
      <c r="D53" s="92"/>
      <c r="E53" s="48" t="s">
        <v>52</v>
      </c>
      <c r="F53" s="46">
        <f>F46+F50</f>
        <v>0</v>
      </c>
      <c r="G53" s="46">
        <f>G46+G50</f>
        <v>0</v>
      </c>
      <c r="H53" s="45">
        <v>0</v>
      </c>
      <c r="I53" s="46">
        <f>I46+I50</f>
        <v>0</v>
      </c>
      <c r="J53" s="46">
        <f>J46+J50</f>
        <v>0</v>
      </c>
      <c r="K53" s="45">
        <v>0</v>
      </c>
      <c r="L53" s="46">
        <f>L46+L50</f>
        <v>0</v>
      </c>
      <c r="M53" s="46">
        <f>M46+M50</f>
        <v>0</v>
      </c>
      <c r="N53" s="46">
        <v>0</v>
      </c>
      <c r="O53" s="46">
        <f>O46+O50</f>
        <v>0</v>
      </c>
      <c r="P53" s="46">
        <f>P46+P50</f>
        <v>0</v>
      </c>
      <c r="Q53" s="46">
        <v>0</v>
      </c>
      <c r="R53" s="46">
        <f>R46+R50</f>
        <v>0</v>
      </c>
      <c r="S53" s="46">
        <f>S46+S50</f>
        <v>0</v>
      </c>
      <c r="T53" s="46">
        <v>0</v>
      </c>
      <c r="U53" s="46">
        <f>U46+U50</f>
        <v>0</v>
      </c>
      <c r="V53" s="46">
        <f>V46+V50</f>
        <v>0</v>
      </c>
      <c r="W53" s="46">
        <v>0</v>
      </c>
      <c r="X53" s="46">
        <f>X46+X50</f>
        <v>0</v>
      </c>
      <c r="Y53" s="46">
        <f>Y46+Y50</f>
        <v>0</v>
      </c>
      <c r="Z53" s="46">
        <v>0</v>
      </c>
      <c r="AA53" s="46">
        <f>AA46+AA50</f>
        <v>0</v>
      </c>
      <c r="AB53" s="46">
        <f>AB46+AB50</f>
        <v>0</v>
      </c>
      <c r="AC53" s="46">
        <v>0</v>
      </c>
      <c r="AD53" s="46">
        <f>AD46+AD50</f>
        <v>0</v>
      </c>
      <c r="AE53" s="46">
        <f>AE46+AE50</f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95"/>
      <c r="AT53" s="98"/>
    </row>
    <row r="54" spans="1:46" s="47" customFormat="1" ht="24.75" customHeight="1">
      <c r="A54" s="84"/>
      <c r="B54" s="87"/>
      <c r="C54" s="90"/>
      <c r="D54" s="93"/>
      <c r="E54" s="48" t="s">
        <v>40</v>
      </c>
      <c r="F54" s="46">
        <f>F47+F51</f>
        <v>10555.75</v>
      </c>
      <c r="G54" s="46">
        <f>G47+G51</f>
        <v>10331.300000000001</v>
      </c>
      <c r="H54" s="45">
        <f>G54/F54</f>
        <v>0.97873670748170438</v>
      </c>
      <c r="I54" s="46">
        <f>I47+I51</f>
        <v>354.5</v>
      </c>
      <c r="J54" s="46">
        <f>J47+J51</f>
        <v>354.5</v>
      </c>
      <c r="K54" s="45">
        <f>J54/I54</f>
        <v>1</v>
      </c>
      <c r="L54" s="46">
        <f>L47+L51</f>
        <v>422.5</v>
      </c>
      <c r="M54" s="46">
        <f>M47+M51</f>
        <v>410.3</v>
      </c>
      <c r="N54" s="45">
        <f>M54/L54</f>
        <v>0.97112426035502963</v>
      </c>
      <c r="O54" s="46">
        <f>O47+O51</f>
        <v>454.5</v>
      </c>
      <c r="P54" s="46">
        <f>P47+P51</f>
        <v>454.5</v>
      </c>
      <c r="Q54" s="45">
        <f>P54/O54</f>
        <v>1</v>
      </c>
      <c r="R54" s="46">
        <f>R47+R51</f>
        <v>454.2</v>
      </c>
      <c r="S54" s="46">
        <f>S47+S51</f>
        <v>454.5</v>
      </c>
      <c r="T54" s="45">
        <f>S54/R54</f>
        <v>1.000660501981506</v>
      </c>
      <c r="U54" s="46">
        <f>U47+U51</f>
        <v>453.5</v>
      </c>
      <c r="V54" s="46">
        <f>V47+V51</f>
        <v>454.5</v>
      </c>
      <c r="W54" s="45">
        <f>V54/U54</f>
        <v>1.0022050716648292</v>
      </c>
      <c r="X54" s="46">
        <f>X47+X51</f>
        <v>1451.5</v>
      </c>
      <c r="Y54" s="46">
        <f>Y47+Y51</f>
        <v>1450.1</v>
      </c>
      <c r="Z54" s="45">
        <f>Y54/X54</f>
        <v>0.99903548053737512</v>
      </c>
      <c r="AA54" s="46">
        <f>AA47+AA51</f>
        <v>1451.4</v>
      </c>
      <c r="AB54" s="46">
        <f>AB47+AB51</f>
        <v>1450.1</v>
      </c>
      <c r="AC54" s="45">
        <f>AB54/AA54</f>
        <v>0.99910431307702896</v>
      </c>
      <c r="AD54" s="46">
        <f>AD47+AD51</f>
        <v>1447.45</v>
      </c>
      <c r="AE54" s="46">
        <f>AE47+AE51</f>
        <v>1450.1</v>
      </c>
      <c r="AF54" s="45">
        <f>AE54/AD54</f>
        <v>1.0018308059000309</v>
      </c>
      <c r="AG54" s="46">
        <f>AG47+AG51</f>
        <v>1451.4</v>
      </c>
      <c r="AH54" s="46">
        <f>AH47+AH51</f>
        <v>1450.1</v>
      </c>
      <c r="AI54" s="45">
        <f>AH54/AG54</f>
        <v>0.99910431307702896</v>
      </c>
      <c r="AJ54" s="46">
        <f>AJ47+AJ51</f>
        <v>1451.4</v>
      </c>
      <c r="AK54" s="46">
        <f>AK47+AK51</f>
        <v>1450.1</v>
      </c>
      <c r="AL54" s="45">
        <f>AK54/AJ54</f>
        <v>0.99910431307702896</v>
      </c>
      <c r="AM54" s="46">
        <f>AM47+AM51</f>
        <v>622.6</v>
      </c>
      <c r="AN54" s="46">
        <f>AN47+AN51</f>
        <v>623.6</v>
      </c>
      <c r="AO54" s="45">
        <f>AN54/AM54</f>
        <v>1.0016061676839061</v>
      </c>
      <c r="AP54" s="46">
        <f>AP47+AP51</f>
        <v>540.79999999999995</v>
      </c>
      <c r="AQ54" s="46">
        <f>AQ47+AQ51</f>
        <v>328.9</v>
      </c>
      <c r="AR54" s="45">
        <f>AQ54/AP54</f>
        <v>0.60817307692307698</v>
      </c>
      <c r="AS54" s="96"/>
      <c r="AT54" s="99"/>
    </row>
    <row r="55" spans="1:46" s="47" customFormat="1" ht="13.5" customHeight="1">
      <c r="A55" s="56" t="s">
        <v>106</v>
      </c>
      <c r="B55" s="110" t="s">
        <v>105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2"/>
    </row>
    <row r="56" spans="1:46" s="15" customFormat="1" ht="29.25" customHeight="1">
      <c r="A56" s="100" t="s">
        <v>115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2"/>
      <c r="AS56" s="14"/>
      <c r="AT56" s="14"/>
    </row>
    <row r="57" spans="1:46" s="15" customFormat="1" ht="31.5" customHeight="1">
      <c r="A57" s="100" t="s">
        <v>116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2"/>
      <c r="AS57" s="14"/>
      <c r="AT57" s="14"/>
    </row>
    <row r="58" spans="1:46" ht="34.5" customHeight="1">
      <c r="A58" s="74" t="s">
        <v>107</v>
      </c>
      <c r="B58" s="76" t="s">
        <v>111</v>
      </c>
      <c r="C58" s="78" t="s">
        <v>117</v>
      </c>
      <c r="D58" s="78"/>
      <c r="E58" s="123" t="s">
        <v>114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71" t="s">
        <v>118</v>
      </c>
      <c r="AT58" s="71"/>
    </row>
    <row r="59" spans="1:46" ht="20.25" customHeight="1">
      <c r="A59" s="75"/>
      <c r="B59" s="77"/>
      <c r="C59" s="79"/>
      <c r="D59" s="79"/>
      <c r="E59" s="1"/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72"/>
      <c r="AT59" s="72"/>
    </row>
    <row r="60" spans="1:46" ht="25.5" customHeight="1">
      <c r="A60" s="75"/>
      <c r="B60" s="77"/>
      <c r="C60" s="79"/>
      <c r="D60" s="79"/>
      <c r="E60" s="20"/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73"/>
      <c r="AT60" s="73"/>
    </row>
    <row r="61" spans="1:46" ht="18.75" hidden="1" customHeight="1">
      <c r="A61" s="103"/>
      <c r="B61" s="104"/>
      <c r="C61" s="105"/>
      <c r="D61" s="105"/>
      <c r="E61" s="1"/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57"/>
      <c r="AT61" s="57" t="s">
        <v>67</v>
      </c>
    </row>
    <row r="62" spans="1:46" ht="27.75" customHeight="1">
      <c r="A62" s="74" t="s">
        <v>108</v>
      </c>
      <c r="B62" s="76" t="s">
        <v>112</v>
      </c>
      <c r="C62" s="78" t="s">
        <v>117</v>
      </c>
      <c r="D62" s="78"/>
      <c r="E62" s="123" t="s">
        <v>114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71" t="s">
        <v>119</v>
      </c>
      <c r="AT62" s="80"/>
    </row>
    <row r="63" spans="1:46" ht="21" customHeight="1">
      <c r="A63" s="75"/>
      <c r="B63" s="77"/>
      <c r="C63" s="79"/>
      <c r="D63" s="79"/>
      <c r="E63" s="1"/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72"/>
      <c r="AT63" s="81"/>
    </row>
    <row r="64" spans="1:46" ht="23.25" customHeight="1">
      <c r="A64" s="75"/>
      <c r="B64" s="77"/>
      <c r="C64" s="79"/>
      <c r="D64" s="79"/>
      <c r="E64" s="1"/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73"/>
      <c r="AT64" s="81"/>
    </row>
    <row r="65" spans="1:46" ht="37.5" customHeight="1">
      <c r="A65" s="74" t="s">
        <v>109</v>
      </c>
      <c r="B65" s="76" t="s">
        <v>113</v>
      </c>
      <c r="C65" s="78" t="s">
        <v>117</v>
      </c>
      <c r="D65" s="78"/>
      <c r="E65" s="123" t="s">
        <v>114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71" t="s">
        <v>118</v>
      </c>
      <c r="AT65" s="80"/>
    </row>
    <row r="66" spans="1:46" ht="16.5" customHeight="1">
      <c r="A66" s="75"/>
      <c r="B66" s="77"/>
      <c r="C66" s="79"/>
      <c r="D66" s="79"/>
      <c r="E66" s="1"/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72"/>
      <c r="AT66" s="81"/>
    </row>
    <row r="67" spans="1:46" ht="60" customHeight="1">
      <c r="A67" s="75"/>
      <c r="B67" s="77"/>
      <c r="C67" s="79"/>
      <c r="D67" s="79"/>
      <c r="E67" s="1"/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73"/>
      <c r="AT67" s="81"/>
    </row>
    <row r="68" spans="1:46" s="47" customFormat="1" ht="27" customHeight="1">
      <c r="A68" s="82"/>
      <c r="B68" s="85" t="s">
        <v>110</v>
      </c>
      <c r="C68" s="88"/>
      <c r="D68" s="91"/>
      <c r="E68" s="123" t="s">
        <v>114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94"/>
      <c r="AT68" s="97"/>
    </row>
    <row r="69" spans="1:46" s="47" customFormat="1" ht="15" customHeight="1">
      <c r="A69" s="83"/>
      <c r="B69" s="86"/>
      <c r="C69" s="89"/>
      <c r="D69" s="92"/>
      <c r="E69" s="48"/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95"/>
      <c r="AT69" s="98"/>
    </row>
    <row r="70" spans="1:46" s="47" customFormat="1" ht="15.75" customHeight="1">
      <c r="A70" s="84"/>
      <c r="B70" s="87"/>
      <c r="C70" s="90"/>
      <c r="D70" s="93"/>
      <c r="E70" s="48"/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96"/>
      <c r="AT70" s="99"/>
    </row>
    <row r="71" spans="1:46" s="47" customFormat="1" ht="14.25" customHeight="1">
      <c r="A71" s="69" t="s">
        <v>91</v>
      </c>
      <c r="B71" s="69"/>
      <c r="C71" s="69"/>
      <c r="D71" s="69"/>
      <c r="E71" s="50" t="s">
        <v>54</v>
      </c>
      <c r="F71" s="51">
        <f>F72+F73</f>
        <v>38908.450000000004</v>
      </c>
      <c r="G71" s="51">
        <f>G72+G73</f>
        <v>38578.5</v>
      </c>
      <c r="H71" s="52">
        <f>G71/F71</f>
        <v>0.99151983695058521</v>
      </c>
      <c r="I71" s="51">
        <f>I72+I73</f>
        <v>354.5</v>
      </c>
      <c r="J71" s="51">
        <f>J72+J73</f>
        <v>354.5</v>
      </c>
      <c r="K71" s="52">
        <f>J71/I71</f>
        <v>1</v>
      </c>
      <c r="L71" s="51">
        <f>L72+L73</f>
        <v>522.5</v>
      </c>
      <c r="M71" s="51">
        <f>M72+M73</f>
        <v>510.3</v>
      </c>
      <c r="N71" s="52">
        <f>M71/L71</f>
        <v>0.97665071770334932</v>
      </c>
      <c r="O71" s="46">
        <f>O72+O73</f>
        <v>587.9</v>
      </c>
      <c r="P71" s="51">
        <f>P72+P73</f>
        <v>587.79999999999995</v>
      </c>
      <c r="Q71" s="52">
        <f>P71/O71</f>
        <v>0.99982990304473551</v>
      </c>
      <c r="R71" s="51">
        <f>R72+R73</f>
        <v>587.9</v>
      </c>
      <c r="S71" s="51">
        <f>S72+S73</f>
        <v>588.20000000000005</v>
      </c>
      <c r="T71" s="52">
        <f>S71/R71</f>
        <v>1.0005102908657937</v>
      </c>
      <c r="U71" s="51">
        <f>U72+U73</f>
        <v>566.20000000000005</v>
      </c>
      <c r="V71" s="51">
        <f>V72+V73</f>
        <v>567</v>
      </c>
      <c r="W71" s="52">
        <f>V71/U71</f>
        <v>1.0014129282938891</v>
      </c>
      <c r="X71" s="51">
        <f>X72+X73</f>
        <v>1741.9</v>
      </c>
      <c r="Y71" s="51">
        <f>Y72+Y73</f>
        <v>1740.5</v>
      </c>
      <c r="Z71" s="52">
        <f>Y71/X71</f>
        <v>0.99919627992422066</v>
      </c>
      <c r="AA71" s="51">
        <f>AA72+AA73</f>
        <v>2718</v>
      </c>
      <c r="AB71" s="51">
        <f>AB72+AB73</f>
        <v>2705.5</v>
      </c>
      <c r="AC71" s="52">
        <f>AB71/AA71</f>
        <v>0.99540103016924208</v>
      </c>
      <c r="AD71" s="51">
        <f>AD72+AD73</f>
        <v>1546.25</v>
      </c>
      <c r="AE71" s="51">
        <f>AE72+AE73</f>
        <v>1545.8999999999999</v>
      </c>
      <c r="AF71" s="52">
        <f>AE71/AD71</f>
        <v>0.99977364591754236</v>
      </c>
      <c r="AG71" s="51">
        <f>AG72+AG73</f>
        <v>27061.100000000002</v>
      </c>
      <c r="AH71" s="51">
        <f>AH72+AH73</f>
        <v>27031.600000000002</v>
      </c>
      <c r="AI71" s="52">
        <f>AH71/AG71</f>
        <v>0.99890987432144296</v>
      </c>
      <c r="AJ71" s="51">
        <f>AJ72+AJ73</f>
        <v>1632.8000000000002</v>
      </c>
      <c r="AK71" s="51">
        <f>AK72+AK73</f>
        <v>1629.1999999999998</v>
      </c>
      <c r="AL71" s="52">
        <f>AK71/AJ71</f>
        <v>0.99779519843214093</v>
      </c>
      <c r="AM71" s="51">
        <f>AM72+AM73</f>
        <v>735.5</v>
      </c>
      <c r="AN71" s="51">
        <f>AN72+AN73</f>
        <v>757.3</v>
      </c>
      <c r="AO71" s="52">
        <f>AN71/AM71</f>
        <v>1.0296397008837526</v>
      </c>
      <c r="AP71" s="51">
        <f>AP72+AP73</f>
        <v>853.9</v>
      </c>
      <c r="AQ71" s="51">
        <f>AQ72+AQ73</f>
        <v>560.70000000000005</v>
      </c>
      <c r="AR71" s="52">
        <f>AQ71/AP71</f>
        <v>0.65663426630753019</v>
      </c>
      <c r="AS71" s="49"/>
      <c r="AT71" s="43"/>
    </row>
    <row r="72" spans="1:46" s="47" customFormat="1" ht="17.25" customHeight="1">
      <c r="A72" s="69"/>
      <c r="B72" s="69"/>
      <c r="C72" s="69"/>
      <c r="D72" s="69"/>
      <c r="E72" s="54" t="s">
        <v>52</v>
      </c>
      <c r="F72" s="51">
        <f>F53+F40</f>
        <v>23003.800000000003</v>
      </c>
      <c r="G72" s="51">
        <f>G53+G40</f>
        <v>22941.4</v>
      </c>
      <c r="H72" s="52">
        <f t="shared" ref="H72:H73" si="92">G72/F72</f>
        <v>0.99728740468965993</v>
      </c>
      <c r="I72" s="51">
        <f>I53+I40</f>
        <v>0</v>
      </c>
      <c r="J72" s="51">
        <f>J53+J40</f>
        <v>0</v>
      </c>
      <c r="K72" s="52">
        <v>0</v>
      </c>
      <c r="L72" s="51">
        <f>L53+L40</f>
        <v>0</v>
      </c>
      <c r="M72" s="51">
        <f>M53+M40</f>
        <v>0</v>
      </c>
      <c r="N72" s="52">
        <v>0</v>
      </c>
      <c r="O72" s="46">
        <f>O53+O40</f>
        <v>0</v>
      </c>
      <c r="P72" s="51">
        <f>P53+P40</f>
        <v>0</v>
      </c>
      <c r="Q72" s="52">
        <v>0</v>
      </c>
      <c r="R72" s="51">
        <f>R53+R40</f>
        <v>0</v>
      </c>
      <c r="S72" s="51">
        <f>S53+S40</f>
        <v>0</v>
      </c>
      <c r="T72" s="52">
        <v>0</v>
      </c>
      <c r="U72" s="51">
        <f>U53+U40</f>
        <v>0</v>
      </c>
      <c r="V72" s="51">
        <f>V53+V40</f>
        <v>0</v>
      </c>
      <c r="W72" s="52">
        <v>0</v>
      </c>
      <c r="X72" s="51">
        <f>X53+X40</f>
        <v>0</v>
      </c>
      <c r="Y72" s="51">
        <f>Y53+Y40</f>
        <v>0</v>
      </c>
      <c r="Z72" s="52">
        <v>0</v>
      </c>
      <c r="AA72" s="51">
        <f>AA53+AA40</f>
        <v>0</v>
      </c>
      <c r="AB72" s="51">
        <f>AB53+AB40</f>
        <v>0</v>
      </c>
      <c r="AC72" s="52">
        <v>0</v>
      </c>
      <c r="AD72" s="51">
        <f>AD53+AD40</f>
        <v>0</v>
      </c>
      <c r="AE72" s="51">
        <f>AE53+AE40</f>
        <v>0</v>
      </c>
      <c r="AF72" s="52">
        <v>0</v>
      </c>
      <c r="AG72" s="51">
        <f>AG53+AG40</f>
        <v>22941.4</v>
      </c>
      <c r="AH72" s="51">
        <f>AH53+AH40</f>
        <v>22941.4</v>
      </c>
      <c r="AI72" s="52">
        <f t="shared" ref="AI72:AI73" si="93">AH72/AG72</f>
        <v>1</v>
      </c>
      <c r="AJ72" s="51">
        <f>AJ53+AJ40</f>
        <v>62.4</v>
      </c>
      <c r="AK72" s="51">
        <f>AK53+AK40</f>
        <v>0</v>
      </c>
      <c r="AL72" s="52">
        <f t="shared" ref="AL72:AL73" si="94">AK72/AJ72</f>
        <v>0</v>
      </c>
      <c r="AM72" s="51">
        <f>AM53+AM40</f>
        <v>0</v>
      </c>
      <c r="AN72" s="51">
        <f>AN53+AN40</f>
        <v>0</v>
      </c>
      <c r="AO72" s="52">
        <v>0</v>
      </c>
      <c r="AP72" s="51">
        <f>AP53+AP40</f>
        <v>0</v>
      </c>
      <c r="AQ72" s="51">
        <f>AQ53+AQ40</f>
        <v>0</v>
      </c>
      <c r="AR72" s="52">
        <v>0</v>
      </c>
      <c r="AS72" s="49"/>
      <c r="AT72" s="43"/>
    </row>
    <row r="73" spans="1:46" s="47" customFormat="1" ht="18.75" customHeight="1">
      <c r="A73" s="69"/>
      <c r="B73" s="69"/>
      <c r="C73" s="69"/>
      <c r="D73" s="69"/>
      <c r="E73" s="54" t="s">
        <v>40</v>
      </c>
      <c r="F73" s="51">
        <f>F41+F54</f>
        <v>15904.650000000001</v>
      </c>
      <c r="G73" s="51">
        <f>G41+G54</f>
        <v>15637.100000000002</v>
      </c>
      <c r="H73" s="52">
        <f t="shared" si="92"/>
        <v>0.98317787565271797</v>
      </c>
      <c r="I73" s="51">
        <f>I41+I54</f>
        <v>354.5</v>
      </c>
      <c r="J73" s="51">
        <f>J41+J54</f>
        <v>354.5</v>
      </c>
      <c r="K73" s="52">
        <f t="shared" ref="K73" si="95">J73/I73</f>
        <v>1</v>
      </c>
      <c r="L73" s="51">
        <f>L41+L54</f>
        <v>522.5</v>
      </c>
      <c r="M73" s="51">
        <f>M41+M54</f>
        <v>510.3</v>
      </c>
      <c r="N73" s="52">
        <f t="shared" ref="N73" si="96">M73/L73</f>
        <v>0.97665071770334932</v>
      </c>
      <c r="O73" s="46">
        <f>O41+O54</f>
        <v>587.9</v>
      </c>
      <c r="P73" s="51">
        <f>P41+P54</f>
        <v>587.79999999999995</v>
      </c>
      <c r="Q73" s="52">
        <f t="shared" ref="Q73" si="97">P73/O73</f>
        <v>0.99982990304473551</v>
      </c>
      <c r="R73" s="51">
        <f>R41+R54</f>
        <v>587.9</v>
      </c>
      <c r="S73" s="51">
        <f>S41+S54</f>
        <v>588.20000000000005</v>
      </c>
      <c r="T73" s="52">
        <f t="shared" ref="T73" si="98">S73/R73</f>
        <v>1.0005102908657937</v>
      </c>
      <c r="U73" s="51">
        <f>U41+U54</f>
        <v>566.20000000000005</v>
      </c>
      <c r="V73" s="51">
        <f>V41+V54</f>
        <v>567</v>
      </c>
      <c r="W73" s="52">
        <f t="shared" ref="W73" si="99">V73/U73</f>
        <v>1.0014129282938891</v>
      </c>
      <c r="X73" s="51">
        <f>X41+X54</f>
        <v>1741.9</v>
      </c>
      <c r="Y73" s="51">
        <f>Y41+Y54</f>
        <v>1740.5</v>
      </c>
      <c r="Z73" s="52">
        <f t="shared" ref="Z73" si="100">Y73/X73</f>
        <v>0.99919627992422066</v>
      </c>
      <c r="AA73" s="51">
        <f>AA41+AA54</f>
        <v>2718</v>
      </c>
      <c r="AB73" s="51">
        <f>AB41+AB54</f>
        <v>2705.5</v>
      </c>
      <c r="AC73" s="52">
        <f t="shared" ref="AC73" si="101">AB73/AA73</f>
        <v>0.99540103016924208</v>
      </c>
      <c r="AD73" s="51">
        <f>AD41+AD54</f>
        <v>1546.25</v>
      </c>
      <c r="AE73" s="51">
        <f>AE41+AE54</f>
        <v>1545.8999999999999</v>
      </c>
      <c r="AF73" s="52">
        <f t="shared" ref="AF73" si="102">AE73/AD73</f>
        <v>0.99977364591754236</v>
      </c>
      <c r="AG73" s="51">
        <f>AG41+AG54</f>
        <v>4119.7000000000007</v>
      </c>
      <c r="AH73" s="51">
        <f>AH41+AH54</f>
        <v>4090.2000000000003</v>
      </c>
      <c r="AI73" s="52">
        <f t="shared" si="93"/>
        <v>0.99283928441391356</v>
      </c>
      <c r="AJ73" s="51">
        <f>AJ41+AJ54</f>
        <v>1570.4</v>
      </c>
      <c r="AK73" s="51">
        <f>AK41+AK54</f>
        <v>1629.1999999999998</v>
      </c>
      <c r="AL73" s="52">
        <f t="shared" si="94"/>
        <v>1.0374426897605704</v>
      </c>
      <c r="AM73" s="51">
        <f>AM41+AM54</f>
        <v>735.5</v>
      </c>
      <c r="AN73" s="51">
        <f>AN41+AN54</f>
        <v>757.3</v>
      </c>
      <c r="AO73" s="52">
        <f t="shared" ref="AO73" si="103">AN73/AM73</f>
        <v>1.0296397008837526</v>
      </c>
      <c r="AP73" s="51">
        <f>AP41+AP54</f>
        <v>853.9</v>
      </c>
      <c r="AQ73" s="51">
        <f>AQ41+AQ54</f>
        <v>560.70000000000005</v>
      </c>
      <c r="AR73" s="52">
        <f t="shared" ref="AR73" si="104">AQ73/AP73</f>
        <v>0.65663426630753019</v>
      </c>
      <c r="AS73" s="49"/>
      <c r="AT73" s="43"/>
    </row>
    <row r="74" spans="1:46" s="47" customFormat="1" ht="60" customHeight="1">
      <c r="A74" s="69"/>
      <c r="B74" s="69"/>
      <c r="C74" s="69"/>
      <c r="D74" s="69"/>
      <c r="E74" s="55" t="s">
        <v>79</v>
      </c>
      <c r="F74" s="51">
        <v>0</v>
      </c>
      <c r="G74" s="51">
        <f>P74</f>
        <v>146.80000000000001</v>
      </c>
      <c r="H74" s="52">
        <v>0</v>
      </c>
      <c r="I74" s="51">
        <v>0</v>
      </c>
      <c r="J74" s="51">
        <v>0</v>
      </c>
      <c r="K74" s="52">
        <v>0</v>
      </c>
      <c r="L74" s="51">
        <v>0</v>
      </c>
      <c r="M74" s="51">
        <v>0</v>
      </c>
      <c r="N74" s="52">
        <v>0</v>
      </c>
      <c r="O74" s="46">
        <v>0</v>
      </c>
      <c r="P74" s="51">
        <f>49+97.8</f>
        <v>146.80000000000001</v>
      </c>
      <c r="Q74" s="52">
        <v>0</v>
      </c>
      <c r="R74" s="51">
        <v>0</v>
      </c>
      <c r="S74" s="51">
        <v>0</v>
      </c>
      <c r="T74" s="52">
        <v>0</v>
      </c>
      <c r="U74" s="51">
        <v>0</v>
      </c>
      <c r="V74" s="51">
        <v>0</v>
      </c>
      <c r="W74" s="52">
        <v>0</v>
      </c>
      <c r="X74" s="51">
        <v>0</v>
      </c>
      <c r="Y74" s="51">
        <v>0</v>
      </c>
      <c r="Z74" s="52">
        <v>0</v>
      </c>
      <c r="AA74" s="51">
        <v>0</v>
      </c>
      <c r="AB74" s="51">
        <v>0</v>
      </c>
      <c r="AC74" s="52">
        <v>0</v>
      </c>
      <c r="AD74" s="51">
        <v>0</v>
      </c>
      <c r="AE74" s="51">
        <v>0</v>
      </c>
      <c r="AF74" s="52">
        <v>0</v>
      </c>
      <c r="AG74" s="51">
        <v>0</v>
      </c>
      <c r="AH74" s="51">
        <v>0</v>
      </c>
      <c r="AI74" s="52">
        <v>0</v>
      </c>
      <c r="AJ74" s="51">
        <v>0</v>
      </c>
      <c r="AK74" s="51">
        <v>0</v>
      </c>
      <c r="AL74" s="52">
        <v>0</v>
      </c>
      <c r="AM74" s="51">
        <v>0</v>
      </c>
      <c r="AN74" s="51">
        <v>0</v>
      </c>
      <c r="AO74" s="52">
        <v>0</v>
      </c>
      <c r="AP74" s="51">
        <v>0</v>
      </c>
      <c r="AQ74" s="51">
        <v>0</v>
      </c>
      <c r="AR74" s="53">
        <v>0</v>
      </c>
      <c r="AS74" s="49"/>
      <c r="AT74" s="43"/>
    </row>
    <row r="75" spans="1:46" ht="23.25" customHeight="1">
      <c r="A75" s="58" t="s">
        <v>73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46" ht="14.25" customHeight="1">
      <c r="A76" s="58" t="s">
        <v>17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3"/>
      <c r="R76" s="70"/>
      <c r="S76" s="70"/>
      <c r="T76" s="70"/>
      <c r="U76" s="70"/>
      <c r="V76" s="70"/>
      <c r="W76" s="70"/>
      <c r="X76" s="70"/>
      <c r="Y76" s="70"/>
      <c r="Z76" s="70"/>
    </row>
    <row r="77" spans="1:46" ht="12.75" customHeight="1">
      <c r="A77" s="58" t="s">
        <v>18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46" ht="11.25" customHeight="1">
      <c r="A78" s="58" t="s">
        <v>19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1:46" ht="12" customHeight="1">
      <c r="A79" s="25"/>
    </row>
    <row r="80" spans="1:46" ht="11.25" customHeight="1">
      <c r="A80" s="68" t="s">
        <v>99</v>
      </c>
      <c r="B80" s="68"/>
      <c r="C80" s="68"/>
      <c r="D80" s="68"/>
      <c r="E80" s="68"/>
      <c r="F80" s="68"/>
    </row>
    <row r="81" spans="1:36" ht="16.5" customHeight="1">
      <c r="A81" s="61" t="s">
        <v>104</v>
      </c>
      <c r="B81" s="62"/>
      <c r="C81" s="62"/>
      <c r="D81" s="62"/>
      <c r="E81" s="62"/>
      <c r="F81" s="62"/>
      <c r="G81" s="15"/>
      <c r="H81" s="63" t="s">
        <v>32</v>
      </c>
      <c r="I81" s="63"/>
      <c r="J81" s="63"/>
      <c r="K81" s="63"/>
      <c r="L81" s="63"/>
      <c r="M81" s="63"/>
      <c r="N81" s="63"/>
      <c r="O81" s="15"/>
      <c r="P81" s="15"/>
    </row>
    <row r="82" spans="1:36" ht="24" customHeight="1">
      <c r="A82" s="61" t="s">
        <v>103</v>
      </c>
      <c r="B82" s="62"/>
      <c r="C82" s="62"/>
      <c r="D82" s="62"/>
      <c r="E82" s="62"/>
      <c r="F82" s="15"/>
      <c r="G82" s="15"/>
      <c r="H82" s="62" t="s">
        <v>33</v>
      </c>
      <c r="I82" s="63"/>
      <c r="J82" s="63"/>
      <c r="K82" s="63"/>
      <c r="L82" s="63"/>
      <c r="M82" s="63"/>
      <c r="N82" s="63"/>
      <c r="O82" s="63"/>
      <c r="P82" s="63"/>
    </row>
    <row r="83" spans="1:36" ht="18" customHeight="1">
      <c r="A83" s="61" t="s">
        <v>98</v>
      </c>
      <c r="B83" s="62"/>
      <c r="C83" s="62"/>
      <c r="D83" s="62"/>
      <c r="E83" s="62"/>
      <c r="F83" s="62"/>
      <c r="G83" s="15"/>
      <c r="H83" s="62" t="s">
        <v>102</v>
      </c>
      <c r="I83" s="63"/>
      <c r="J83" s="63"/>
      <c r="K83" s="63"/>
      <c r="L83" s="63"/>
      <c r="M83" s="63"/>
      <c r="N83" s="63"/>
      <c r="O83" s="63"/>
      <c r="P83" s="63"/>
    </row>
    <row r="84" spans="1:36">
      <c r="A84" s="26"/>
      <c r="B84" s="26"/>
      <c r="C84" s="64"/>
      <c r="D84" s="64"/>
      <c r="E84" s="15"/>
      <c r="F84" s="15"/>
      <c r="G84" s="15"/>
      <c r="H84" s="62" t="s">
        <v>95</v>
      </c>
      <c r="I84" s="63"/>
      <c r="J84" s="63"/>
      <c r="K84" s="63"/>
      <c r="L84" s="63"/>
      <c r="M84" s="63"/>
      <c r="N84" s="63"/>
      <c r="O84" s="63"/>
      <c r="P84" s="63"/>
      <c r="Q84" s="15"/>
    </row>
    <row r="85" spans="1:36" ht="23.25" customHeight="1">
      <c r="A85" s="58" t="s">
        <v>55</v>
      </c>
      <c r="B85" s="65"/>
      <c r="C85" s="65"/>
      <c r="D85" s="65"/>
      <c r="E85" s="65"/>
      <c r="F85" s="65"/>
      <c r="G85" s="65"/>
      <c r="H85" s="66"/>
      <c r="I85" s="66"/>
      <c r="J85" s="15"/>
      <c r="K85" s="15"/>
      <c r="L85" s="15"/>
      <c r="M85" s="15"/>
      <c r="N85" s="15"/>
      <c r="O85" s="15"/>
      <c r="P85" s="15"/>
    </row>
    <row r="86" spans="1:36" ht="14.25" customHeight="1">
      <c r="A86" s="58" t="s">
        <v>96</v>
      </c>
      <c r="B86" s="65"/>
      <c r="C86" s="65"/>
      <c r="D86" s="65"/>
      <c r="E86" s="65"/>
      <c r="F86" s="65"/>
      <c r="G86" s="65"/>
      <c r="H86" s="66"/>
      <c r="I86" s="66"/>
      <c r="J86" s="15"/>
      <c r="K86" s="15"/>
      <c r="L86" s="15"/>
      <c r="M86" s="15"/>
      <c r="N86" s="15"/>
      <c r="O86" s="15"/>
      <c r="P86" s="15"/>
    </row>
    <row r="87" spans="1:36">
      <c r="A87" s="58" t="s">
        <v>97</v>
      </c>
      <c r="B87" s="59"/>
      <c r="C87" s="59"/>
      <c r="D87" s="59"/>
      <c r="E87" s="59"/>
      <c r="F87" s="60"/>
      <c r="G87" s="60"/>
      <c r="H87" s="60"/>
      <c r="I87" s="60"/>
    </row>
    <row r="88" spans="1:36" ht="15.75">
      <c r="A88" s="9"/>
      <c r="I88" s="11"/>
    </row>
    <row r="89" spans="1:36">
      <c r="A89" s="26"/>
      <c r="AJ89" s="11"/>
    </row>
  </sheetData>
  <mergeCells count="182">
    <mergeCell ref="O1:U2"/>
    <mergeCell ref="AK1:AQ2"/>
    <mergeCell ref="A3:U3"/>
    <mergeCell ref="A4:AT4"/>
    <mergeCell ref="A5:AT5"/>
    <mergeCell ref="A7:A10"/>
    <mergeCell ref="B7:B10"/>
    <mergeCell ref="C7:C10"/>
    <mergeCell ref="D7:D10"/>
    <mergeCell ref="E7:E10"/>
    <mergeCell ref="F7:H7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O9:O10"/>
    <mergeCell ref="P9:P10"/>
    <mergeCell ref="Q9:Q10"/>
    <mergeCell ref="R9:R10"/>
    <mergeCell ref="S9:S10"/>
    <mergeCell ref="T9:T10"/>
    <mergeCell ref="AP8:A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X8:Z8"/>
    <mergeCell ref="AA8:AC8"/>
    <mergeCell ref="AD8:AF8"/>
    <mergeCell ref="AG8:AI8"/>
    <mergeCell ref="AJ8:AL8"/>
    <mergeCell ref="AM8:AO8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B12:AT12"/>
    <mergeCell ref="A13:AR13"/>
    <mergeCell ref="A14:AR14"/>
    <mergeCell ref="B15:AT15"/>
    <mergeCell ref="B17:AT17"/>
    <mergeCell ref="A18:A20"/>
    <mergeCell ref="B18:B20"/>
    <mergeCell ref="C18:C20"/>
    <mergeCell ref="D18:D20"/>
    <mergeCell ref="AS18:AS20"/>
    <mergeCell ref="A24:A26"/>
    <mergeCell ref="B24:B26"/>
    <mergeCell ref="C24:C26"/>
    <mergeCell ref="D24:D26"/>
    <mergeCell ref="AS24:AS26"/>
    <mergeCell ref="AT24:AT26"/>
    <mergeCell ref="AT18:AT20"/>
    <mergeCell ref="A21:A23"/>
    <mergeCell ref="B21:B23"/>
    <mergeCell ref="C21:C23"/>
    <mergeCell ref="D21:D23"/>
    <mergeCell ref="AS21:AS23"/>
    <mergeCell ref="AT21:AT23"/>
    <mergeCell ref="AS36:AS38"/>
    <mergeCell ref="B42:AT42"/>
    <mergeCell ref="B30:AT30"/>
    <mergeCell ref="A31:A33"/>
    <mergeCell ref="B31:B33"/>
    <mergeCell ref="C31:C33"/>
    <mergeCell ref="D31:D33"/>
    <mergeCell ref="AS31:AS33"/>
    <mergeCell ref="A27:A29"/>
    <mergeCell ref="B27:B29"/>
    <mergeCell ref="C27:C29"/>
    <mergeCell ref="D27:D29"/>
    <mergeCell ref="AS27:AS29"/>
    <mergeCell ref="AT27:AT29"/>
    <mergeCell ref="AS39:AS41"/>
    <mergeCell ref="AT39:AT41"/>
    <mergeCell ref="AT36:AT38"/>
    <mergeCell ref="AT31:AT33"/>
    <mergeCell ref="A43:AR43"/>
    <mergeCell ref="A44:AR44"/>
    <mergeCell ref="A45:A48"/>
    <mergeCell ref="B45:B48"/>
    <mergeCell ref="C45:C48"/>
    <mergeCell ref="D45:D48"/>
    <mergeCell ref="A36:A38"/>
    <mergeCell ref="B36:B38"/>
    <mergeCell ref="C36:C38"/>
    <mergeCell ref="D36:D38"/>
    <mergeCell ref="A39:A41"/>
    <mergeCell ref="B39:B41"/>
    <mergeCell ref="C39:C41"/>
    <mergeCell ref="D39:D41"/>
    <mergeCell ref="AS45:AS47"/>
    <mergeCell ref="AT45:AT47"/>
    <mergeCell ref="A49:A51"/>
    <mergeCell ref="B49:B51"/>
    <mergeCell ref="C49:C51"/>
    <mergeCell ref="D49:D51"/>
    <mergeCell ref="AS49:AS51"/>
    <mergeCell ref="AT49:AT51"/>
    <mergeCell ref="A52:A54"/>
    <mergeCell ref="B52:B54"/>
    <mergeCell ref="C52:C54"/>
    <mergeCell ref="D52:D54"/>
    <mergeCell ref="AS52:AS54"/>
    <mergeCell ref="AT52:AT54"/>
    <mergeCell ref="B55:AT55"/>
    <mergeCell ref="A56:AR56"/>
    <mergeCell ref="A57:AR57"/>
    <mergeCell ref="A87:I87"/>
    <mergeCell ref="A83:F83"/>
    <mergeCell ref="H83:P83"/>
    <mergeCell ref="C84:D84"/>
    <mergeCell ref="A85:I85"/>
    <mergeCell ref="A86:I86"/>
    <mergeCell ref="A77:U77"/>
    <mergeCell ref="A78:R78"/>
    <mergeCell ref="A81:F81"/>
    <mergeCell ref="H81:N81"/>
    <mergeCell ref="A82:E82"/>
    <mergeCell ref="H82:P82"/>
    <mergeCell ref="H84:P84"/>
    <mergeCell ref="A80:F80"/>
    <mergeCell ref="A71:B74"/>
    <mergeCell ref="C71:C74"/>
    <mergeCell ref="D71:D74"/>
    <mergeCell ref="A75:U75"/>
    <mergeCell ref="A76:P76"/>
    <mergeCell ref="R76:Z76"/>
    <mergeCell ref="A58:A61"/>
    <mergeCell ref="B58:B61"/>
    <mergeCell ref="C58:C61"/>
    <mergeCell ref="D58:D61"/>
    <mergeCell ref="AS58:AS60"/>
    <mergeCell ref="AT58:AT60"/>
    <mergeCell ref="A62:A64"/>
    <mergeCell ref="B62:B64"/>
    <mergeCell ref="C62:C64"/>
    <mergeCell ref="D62:D64"/>
    <mergeCell ref="AS62:AS64"/>
    <mergeCell ref="AT62:AT64"/>
    <mergeCell ref="A68:A70"/>
    <mergeCell ref="B68:B70"/>
    <mergeCell ref="C68:C70"/>
    <mergeCell ref="D68:D70"/>
    <mergeCell ref="AS68:AS70"/>
    <mergeCell ref="AT68:AT70"/>
    <mergeCell ref="A65:A67"/>
    <mergeCell ref="B65:B67"/>
    <mergeCell ref="C65:C67"/>
    <mergeCell ref="D65:D67"/>
    <mergeCell ref="AS65:AS67"/>
    <mergeCell ref="AT65:AT67"/>
  </mergeCells>
  <pageMargins left="0.47244094488188981" right="0.11811023622047245" top="0.35433070866141736" bottom="0.27559055118110237" header="0.31496062992125984" footer="0.31496062992125984"/>
  <pageSetup paperSize="8" scale="64" fitToWidth="2" fitToHeight="2" orientation="portrait" r:id="rId1"/>
  <colBreaks count="2" manualBreakCount="2">
    <brk id="14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январь-декабрь 2018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2019-02-26T11:17:37Z</dcterms:modified>
</cp:coreProperties>
</file>