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tabRatio="601" firstSheet="2" activeTab="4"/>
  </bookViews>
  <sheets>
    <sheet name="свод по подпрограммам" sheetId="1" state="hidden" r:id="rId1"/>
    <sheet name="оценка эффективности" sheetId="2" state="hidden" r:id="rId2"/>
    <sheet name="Сетевой график на 2018 г." sheetId="3" r:id="rId3"/>
    <sheet name="Выполнение работ" sheetId="4" state="hidden" r:id="rId4"/>
    <sheet name="Целевые показатели " sheetId="5" r:id="rId5"/>
  </sheets>
  <definedNames>
    <definedName name="_xlnm.Print_Titles" localSheetId="3">'Выполнение работ'!$3:$3</definedName>
    <definedName name="_xlnm.Print_Titles" localSheetId="2">'Сетевой график на 2018 г.'!$A:$B,'Сетевой график на 2018 г.'!$8:$9</definedName>
    <definedName name="_xlnm.Print_Area" localSheetId="3">'Выполнение работ'!$A$1:$Q$81</definedName>
    <definedName name="_xlnm.Print_Area" localSheetId="2">'Сетевой график на 2018 г.'!$A$1:$BC$66</definedName>
    <definedName name="_xlnm.Print_Area" localSheetId="4">'Целевые показатели '!$A$1:$H$19</definedName>
  </definedNames>
  <calcPr fullCalcOnLoad="1" refMode="R1C1"/>
</workbook>
</file>

<file path=xl/sharedStrings.xml><?xml version="1.0" encoding="utf-8"?>
<sst xmlns="http://schemas.openxmlformats.org/spreadsheetml/2006/main" count="701" uniqueCount="373">
  <si>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</si>
  <si>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</si>
  <si>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</si>
  <si>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</si>
  <si>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</si>
  <si>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</si>
  <si>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</si>
  <si>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</si>
  <si>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</si>
  <si>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</si>
  <si>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</si>
  <si>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</si>
  <si>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</si>
  <si>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</si>
  <si>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</si>
  <si>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</si>
  <si>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</si>
  <si>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</si>
  <si>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</si>
  <si>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</si>
  <si>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</si>
  <si>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</si>
  <si>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</si>
  <si>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</si>
  <si>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</si>
  <si>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</si>
  <si>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</si>
  <si>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</si>
  <si>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</si>
  <si>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</si>
  <si>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</si>
  <si>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</si>
  <si>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</si>
  <si>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</si>
  <si>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</si>
  <si>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</si>
  <si>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</si>
  <si>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</si>
  <si>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</si>
  <si>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</si>
  <si>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</si>
  <si>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</si>
  <si>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</si>
  <si>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</si>
  <si>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</si>
  <si>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</si>
  <si>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</si>
  <si>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</si>
  <si>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</si>
  <si>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</si>
  <si>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</si>
  <si>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</si>
  <si>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</si>
  <si>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</si>
  <si>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</si>
  <si>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</si>
  <si>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</si>
  <si>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</si>
  <si>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</si>
  <si>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</si>
  <si>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</si>
  <si>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</si>
  <si>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</si>
  <si>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</si>
  <si>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</si>
  <si>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</si>
  <si>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</si>
  <si>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</si>
  <si>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</si>
  <si>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</si>
  <si>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</si>
  <si>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</si>
  <si>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</si>
  <si>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</si>
  <si>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</si>
  <si>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</si>
  <si>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</si>
  <si>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</si>
  <si>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</si>
  <si>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</si>
  <si>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</si>
  <si>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</si>
  <si>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</si>
  <si>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</si>
  <si>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</si>
  <si>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</si>
  <si>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</si>
  <si>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</si>
  <si>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</si>
  <si>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</si>
  <si>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</si>
  <si>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</si>
  <si>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</si>
  <si>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</si>
  <si>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</si>
  <si>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</si>
  <si>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</si>
  <si>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</si>
  <si>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</si>
  <si>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</si>
  <si>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</si>
  <si>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</si>
  <si>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</si>
  <si>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</si>
  <si>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</si>
  <si>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</si>
  <si>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</si>
  <si>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</si>
  <si>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</si>
  <si>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</si>
  <si>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</si>
  <si>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</si>
  <si>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</si>
  <si>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</si>
  <si>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</si>
  <si>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</si>
  <si>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</si>
  <si>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</si>
  <si>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</si>
  <si>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</si>
  <si>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</si>
  <si>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</si>
  <si>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</si>
  <si>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</si>
  <si>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</si>
  <si>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</si>
  <si>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</si>
  <si>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</si>
  <si>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</si>
  <si>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</si>
  <si>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</si>
  <si>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</si>
  <si>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</si>
  <si>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</si>
  <si>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</si>
  <si>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</si>
  <si>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</si>
  <si>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</si>
  <si>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</si>
  <si>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</si>
  <si>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</si>
  <si>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</si>
  <si>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</si>
  <si>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</si>
  <si>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</si>
  <si>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</si>
  <si>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</si>
  <si>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</si>
  <si>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</si>
  <si>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</si>
  <si>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</si>
  <si>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</si>
  <si>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</si>
  <si>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</si>
  <si>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</si>
  <si>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</si>
  <si>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</si>
  <si>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</si>
  <si>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</si>
  <si>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</si>
  <si>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</si>
  <si>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</si>
  <si>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</si>
  <si>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</si>
  <si>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</si>
  <si>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</si>
  <si>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</si>
  <si>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</si>
  <si>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</si>
  <si>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</si>
  <si>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</si>
  <si>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</si>
  <si>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</si>
  <si>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</si>
  <si>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</si>
  <si>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</si>
  <si>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</si>
  <si>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</si>
  <si>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</si>
  <si>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</si>
  <si>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</si>
  <si>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</si>
  <si>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</si>
  <si>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</si>
  <si>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</si>
  <si>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</si>
  <si>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</si>
  <si>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</si>
  <si>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</si>
  <si>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</si>
  <si>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</si>
  <si>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</si>
  <si>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</si>
  <si>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</si>
  <si>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</si>
  <si>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</si>
  <si>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</si>
  <si>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</si>
  <si>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</si>
  <si>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</si>
  <si>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</si>
  <si>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</si>
  <si>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</si>
  <si>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</si>
  <si>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</si>
  <si>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</si>
  <si>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</si>
  <si>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</si>
  <si>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</si>
  <si>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</si>
  <si>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</si>
  <si>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</si>
  <si>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</si>
  <si>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</si>
  <si>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</si>
  <si>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</si>
  <si>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</si>
  <si>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</si>
  <si>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</si>
  <si>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</si>
  <si>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</si>
  <si>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</si>
  <si>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</si>
  <si>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</si>
  <si>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</si>
  <si>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</si>
  <si>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</si>
  <si>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</si>
  <si>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</si>
  <si>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</si>
  <si>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</si>
  <si>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</si>
  <si>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</si>
  <si>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</si>
  <si>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</si>
  <si>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</si>
  <si>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</si>
  <si>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</si>
  <si>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</si>
  <si>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</si>
  <si>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</si>
  <si>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</si>
  <si>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</si>
  <si>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</si>
  <si>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</si>
  <si>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</si>
  <si>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</si>
  <si>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</si>
  <si>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</si>
  <si>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</si>
  <si>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</si>
  <si>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</si>
  <si>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</si>
  <si>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</si>
  <si>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</si>
  <si>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</si>
  <si>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</si>
  <si>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Департамент жилищно-коммунального комплекса и энергетики</t>
  </si>
  <si>
    <t xml:space="preserve">план </t>
  </si>
  <si>
    <t>ВСЕГО по  программе:</t>
  </si>
  <si>
    <t>Куратор программы</t>
  </si>
  <si>
    <t>Приложение</t>
  </si>
  <si>
    <t>к приказу Комитета по финансам</t>
  </si>
  <si>
    <t xml:space="preserve">администрации г.Урай </t>
  </si>
  <si>
    <t>1.</t>
  </si>
  <si>
    <r>
      <rPr>
        <sz val="13"/>
        <rFont val="Times New Roman"/>
        <family val="1"/>
      </rPr>
      <t>УТВЕРЖДАЮ:</t>
    </r>
    <r>
      <rPr>
        <sz val="10"/>
        <rFont val="Times New Roman"/>
        <family val="1"/>
      </rPr>
      <t xml:space="preserve"> </t>
    </r>
  </si>
  <si>
    <t xml:space="preserve">СОГЛАСОВАНО: </t>
  </si>
  <si>
    <t>В.В. Гамузов</t>
  </si>
  <si>
    <t>В.В.Гамузов</t>
  </si>
  <si>
    <t>Первый заместитель главы города Урай</t>
  </si>
  <si>
    <t>Наименование программных мероприятий</t>
  </si>
  <si>
    <t xml:space="preserve">Исполнитель </t>
  </si>
  <si>
    <t>Целевой показатель</t>
  </si>
  <si>
    <t>Бюджет ХМАО-Югры</t>
  </si>
  <si>
    <t>Бюджет городского округа город Урай</t>
  </si>
  <si>
    <t>2.</t>
  </si>
  <si>
    <t>3.</t>
  </si>
  <si>
    <t>4.</t>
  </si>
  <si>
    <t>5.</t>
  </si>
  <si>
    <t>Ответственный исполнитель (соисполнитель) муниципальной программы:</t>
  </si>
  <si>
    <t>Исполнитель:</t>
  </si>
  <si>
    <t>СОГЛАСОВАНО:</t>
  </si>
  <si>
    <t xml:space="preserve">Причины отклонения фактически исполненных расходных обязательств от запланированных </t>
  </si>
  <si>
    <t>бюджет городского округа город Урай</t>
  </si>
  <si>
    <t>бюджет ХМАО-Югры</t>
  </si>
  <si>
    <t>исполнение, %</t>
  </si>
  <si>
    <t>Исполнение мероприятия</t>
  </si>
  <si>
    <t xml:space="preserve">Объем финансирования,
всего на год, тыс. руб.
</t>
  </si>
  <si>
    <t xml:space="preserve"> Комитет по финансам администрации города Урай</t>
  </si>
  <si>
    <t>администрации города Урай</t>
  </si>
  <si>
    <t xml:space="preserve">Начальник службы по поддержке некоммерческих организаций управления </t>
  </si>
  <si>
    <t>"________"</t>
  </si>
  <si>
    <t>Цель 1. Создание условий для участия некоммерческих организаций в предоставлении гражданам услуг (работ) в социальной сфере</t>
  </si>
  <si>
    <t>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</t>
  </si>
  <si>
    <t xml:space="preserve">управление по культуре и молодежной политике администрации города Урай;
управление по физической культуре, спорту и туризму администрации города Урай
</t>
  </si>
  <si>
    <t xml:space="preserve">1.1.1,
1.1.2
</t>
  </si>
  <si>
    <t>Предоставление социально ориентированным некоммерческим организациям недвижимого имущества, находящегося в муниципальной собственности, во владение и (или) пользование</t>
  </si>
  <si>
    <t>1.1.3</t>
  </si>
  <si>
    <t>Проведение консультаций некоммерческим организациям по ведению их уставной деятельности</t>
  </si>
  <si>
    <t xml:space="preserve">управление по культуре и молодежной политике администрации города Урай
</t>
  </si>
  <si>
    <t>комитет по управлению муниципальным имуществом администрации города Урай</t>
  </si>
  <si>
    <t>1.1.4</t>
  </si>
  <si>
    <t>Размещение информации о деятельности социально ориентированных некоммерческих организаций на официальном сайте органов местного самоуправления города Урай</t>
  </si>
  <si>
    <t>пресс-служба администрации города Урай</t>
  </si>
  <si>
    <t>1.1.5</t>
  </si>
  <si>
    <t>Проведение социологического опроса по изучению качества работы некоммерческих организаций, в том числе социально ориентированных некоммерческих организаций, оказывающих населению услуги в социальной сфере</t>
  </si>
  <si>
    <t>отдел по работе с обращениями граждан администрации города Урай</t>
  </si>
  <si>
    <t>1.1.6</t>
  </si>
  <si>
    <t>Задача 2: привлечение социально ориентированных некоммерческих организаций к оказанию услуг (работ) в социальной сфере</t>
  </si>
  <si>
    <t>Задача 1: обеспечение предоставления финансовой, имущественной, консультационной и информационной поддержки социально ориентированным некоммерческим организациям, предоставляющим гражданам услуги (работы) в социальной сфере, осуществляющим свою деятельность на территории города Урай</t>
  </si>
  <si>
    <t>Проведение конкурса проектов среди социально ориентированных некоммерческих организаций города Урай</t>
  </si>
  <si>
    <t xml:space="preserve">1.2.1,
1.2.2,
1.2.3
</t>
  </si>
  <si>
    <t>Создание условий для обеспечения доступа некоммерческих организаций к предоставлению услуг (работ) в социальной сфере</t>
  </si>
  <si>
    <t xml:space="preserve">управление по культуре и молодежной политике администрации города Урай;
управление по физической культуре, спорту и туризму администрации города Урай;
комитет по управлению муниципальным имуществом администрации города Урай;
пресс-служба администрации города Урай
</t>
  </si>
  <si>
    <t>1.2.3</t>
  </si>
  <si>
    <t>_________________________________________У.В.Кащеева</t>
  </si>
  <si>
    <t>_________________20_____ год</t>
  </si>
  <si>
    <t>И.Б. Половинкина, тел. 3-01-33 (вн. 229)</t>
  </si>
  <si>
    <t xml:space="preserve">      __________________/___________________/</t>
  </si>
  <si>
    <t>по культуре и социальным вопросам администрации города Урай</t>
  </si>
  <si>
    <t xml:space="preserve"> - </t>
  </si>
  <si>
    <t xml:space="preserve">В целях создания условий для обеспечения доступа НКО к предоставлению услуг (работ) в социальной сфере 06.03.2018 г. был принят Порядок определения объема и предоставления субсидий СОНКО </t>
  </si>
  <si>
    <t>Отчет о реализации Комплексного плана (сетевого графика) реализации муниципальной программы "Поддержка социально ориентированных некоммерческих организаций в городе Урай" на 2018-2030 годы" за 2018 г.</t>
  </si>
  <si>
    <t xml:space="preserve">В городе Урай за 2018 год 12-ти некоммерческим организациям переданы на исполнение 8 услуг на общую сумму 13789,0 тыс. руб.           </t>
  </si>
  <si>
    <t>В 2018 году 9-ти некоммерческим организациям было передано 10 помещений, находящихся в муниципальной собственности, и 61 единица движимого имущества. Площадь помещений, фактически предоставленных СОНКО – 2 141,3 кв.м., в том числе: 1 469,5 кв.м. (из Перечня) и 671,8 кв.м. (площадь помещений, принадлежащих муниципальным учреждениям, переданных по договорам социально ориентированным некоммерческим организациям)</t>
  </si>
  <si>
    <t>За 2018 год специалистами администрации города Урай представителям некоммерческих организаций всего было предоставлено 51 консультация, в том числе:
службой по поддержке некоммерческих организаций – 19 консультаций; сводно-аналитическим отделом – 14 консультаций; управлением образования и молодежной политики – 14 консультаций, управлением по физической культуре, спорту и туризму администрации города Урай – 4 консультации</t>
  </si>
  <si>
    <t>За 2018 г. в г.Урай о деятельности НКО по предоставлению услуг (работ) всего было опубликовано 257 информационных материалов, в том числе: на официальном сайте органов местного самоуправления города Урай было размещено 93 информаций, в городских СМИ – 164 информаций</t>
  </si>
  <si>
    <t xml:space="preserve">С 03 по 30 мая 2018 года на официальном сайте органов местного самоуправления города Урай был проведен социологический экспресс-опрос по изучению качества работы некоммерческих организаций, в том числе, социально ориентированных некоммерческих организаций, оказывающих населению услуги в социальной сфере. Всего в опросе приняли участие 147 человек, из которых: удовлетворены – 40 чел.; скорее удовлетворены – 79 чел.; не удовлетворены – 19 чел.; скорее не удовлетворены – 9 чел. Таким образом, 81% опрошенных дали положительную оценку качества работы некоммерческих организаций, в том числе, социальноо ориентированных некоммерческих организаций, оказывающих населению услуги в социальной сфере
</t>
  </si>
  <si>
    <t>11.09.2018 г. на основании постановления администрации города Урай №2344 "О внесении изменений в муниципальную программу "Поддержка социально ориентированных некоммерческих организаций в городе Урай" на 2018-2030 годы" финансирование по данному пункту в 2018 году перенесено на пунтк 1 задачи 1, в связи с чем конкурс не проводился</t>
  </si>
  <si>
    <t>Начальник управления по культуре и социальным вопросам</t>
  </si>
  <si>
    <t>У.В. Кащеева</t>
  </si>
  <si>
    <t>N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</si>
  <si>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</si>
  <si>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</si>
  <si>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</si>
  <si>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Динамика выполнения целевого показателя      (факт / план * 100), %</t>
  </si>
  <si>
    <t>Обоснование отклонений значений показателя (индикатора) на конец отчетного года (при наличии)</t>
  </si>
  <si>
    <t>год, предшествующий отчетному году</t>
  </si>
  <si>
    <t>отчетный год (план)</t>
  </si>
  <si>
    <t>отчетный год (факт)</t>
  </si>
  <si>
    <r>
      <t xml:space="preserve">7 = </t>
    </r>
    <r>
      <rPr>
        <sz val="18"/>
        <color indexed="12"/>
        <rFont val="Times New Roman"/>
        <family val="1"/>
      </rPr>
      <t>6</t>
    </r>
    <r>
      <rPr>
        <sz val="18"/>
        <color indexed="8"/>
        <rFont val="Times New Roman"/>
        <family val="1"/>
      </rPr>
      <t xml:space="preserve"> / </t>
    </r>
    <r>
      <rPr>
        <sz val="18"/>
        <color indexed="12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* 100</t>
    </r>
  </si>
  <si>
    <t>1.1.1.</t>
  </si>
  <si>
    <t>Количество социально ориентированных некоммерческих организаций, предоставляющих гражданам услуги (работы) в социальной сфере, получающих финансовую поддержку за счет средств бюджета городского округа город Урай</t>
  </si>
  <si>
    <t>шт.</t>
  </si>
  <si>
    <t xml:space="preserve">Заключены договоры с двенадцатью социально ориентированными некоммерческими организациями на оказание услуг (работ) </t>
  </si>
  <si>
    <t>1.1.2.</t>
  </si>
  <si>
    <t>Доля средств бюджета города Урай, выделяемая немуниципальным организациям, в том числе социально ориентированным некоммерческим организациям, на предоставление услуг (работ) в социальной сфере</t>
  </si>
  <si>
    <t xml:space="preserve">В 2018 году финансовую поддержку в форме субсидий получили 12 социально ориентированных некоммерческих организаций по направлениям на общую сумму 13 789,0 тыс. руб. в соответствии с Решением Думы города Урай от 26.12.2017 года №105 «О бюджете городского округа город Урай на 2018 го и на плановый  период 2019 и 2020 годов» (с изменениями). </t>
  </si>
  <si>
    <t>1.1.3.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</si>
  <si>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во владение и (или) пользование (в процентных пунктах от полной стоимости)</t>
  </si>
  <si>
    <t>Решением Думы города Урай от 25 июня 2009 г. №56 определен порядок управления и распоряжения имуществом, находящимся в муниципальной собственности города Урай, согласно которому социально ориентированным некоммерческим организациям помещения предоставляются в безвозмездное пользование</t>
  </si>
  <si>
    <t>1.1.4.</t>
  </si>
  <si>
    <t>Количество социально ориентированных некоммерческих организаций, получающих консультационную поддержку</t>
  </si>
  <si>
    <t>Сспециалистами управления по культуре и социальным вопросам представителям некоммерческих организаций г.Урай всего было предоставлено 19 консультации</t>
  </si>
  <si>
    <t>1.1.5.</t>
  </si>
  <si>
    <t>О деятельности НКО по предоставлению услуг (работ) всего на официальном сайте органов местного самоуправления города Урай было размещено 93 информаций</t>
  </si>
  <si>
    <t>1.1.6.</t>
  </si>
  <si>
    <t>Удовлетворенность населения города Урай качеством работы социально ориентированных некоммерческих организаций, оказывающих населению услуги (работы) в социальной сфере</t>
  </si>
  <si>
    <t>81% опрошенных дали положительную оценку качества работы некоммерческих организаций, в том числе, социально ориентированных некоммерческих организаций, оказывающих населению услуги в социальной сфере</t>
  </si>
  <si>
    <t>1.2.1.</t>
  </si>
  <si>
    <t>Количество услуг (работ), предоставляемых гражданам в социальной сфере, оказываемых социально ориентированными некоммерческими организациями</t>
  </si>
  <si>
    <t>услуг</t>
  </si>
  <si>
    <t>1.2.2.</t>
  </si>
  <si>
    <t>Доля населения города Урай, участвующих в мероприятиях, проводимых социально ориентированными некоммерческими организациями</t>
  </si>
  <si>
    <t>1.2.3.</t>
  </si>
  <si>
    <t>Удельный вес некоммерческих организаций, оказывающих социальные услуги, от общего количества учреждений социальной сферы всех форм собственности</t>
  </si>
  <si>
    <t>Удельный вес некоммерческих организаций, оказывающих услуги в социальной сфере, от общего количества учреждений социальной сферы всех форм собственности составил 40%</t>
  </si>
  <si>
    <t xml:space="preserve">Ответственный исполнитель (соисполнитель)
муниципальной программы:
"____" _________ 20___ г. подпись ___________/У.В.Кащеева/
Исполнитель: И.Б.Половинкина
Тел.: (34676) 3-01-33 (вн.229)
</t>
  </si>
  <si>
    <t xml:space="preserve">ОТЧЕТ
о достижении целевых показателей муниципальной
программы "Поддержка социально ориентированных некоммерческих организаций в городе Урай" на 2018-2030 годы" за 2018 год
</t>
  </si>
  <si>
    <t>Для граждан города Урай некоммерческими организациями было проведено 101 мероприятие</t>
  </si>
  <si>
    <t>27,6% населения города Урай приняли участие в мероприятиях, проводимых некоммерческими организациями</t>
  </si>
  <si>
    <t>Цель: создание условий для участия некоммерческих организаций в предоставлении гражданам услуг (работ) в социальной сфере</t>
  </si>
  <si>
    <t>Количество публикаций о деятельности социально ориентированных некоммерческих организаций, благотворительной деятельности и добровольчестве на официальном сайте органов местного самоуправления города Урай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</si>
</sst>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#,##0_ ;\-#,##0\ "/>
    <numFmt numFmtId="178" formatCode="[$-FC19]d\ mmmm\ yyyy\ &quot;г.&quot;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2"/>
      <color indexed="8"/>
      <name val="Calibri"/>
      <family val="2"/>
    </font>
    <font>
      <sz val="11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8"/>
      <color indexed="12"/>
      <name val="Times New Roman"/>
      <family val="1"/>
    </font>
    <font>
      <sz val="1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15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left" vertical="center"/>
    </xf>
    <xf numFmtId="172" fontId="4" fillId="0" borderId="10" xfId="61" applyNumberFormat="1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172" fontId="4" fillId="0" borderId="0" xfId="61" applyNumberFormat="1" applyFont="1" applyFill="1" applyBorder="1" applyAlignment="1">
      <alignment vertical="center" wrapText="1"/>
    </xf>
    <xf numFmtId="172" fontId="4" fillId="0" borderId="14" xfId="61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72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7" fillId="0" borderId="14" xfId="61" applyNumberFormat="1" applyFont="1" applyFill="1" applyBorder="1" applyAlignment="1">
      <alignment horizontal="right" vertical="center"/>
    </xf>
    <xf numFmtId="172" fontId="4" fillId="0" borderId="14" xfId="61" applyNumberFormat="1" applyFont="1" applyFill="1" applyBorder="1" applyAlignment="1">
      <alignment horizontal="right" vertical="center" wrapText="1"/>
    </xf>
    <xf numFmtId="172" fontId="4" fillId="0" borderId="14" xfId="61" applyNumberFormat="1" applyFont="1" applyFill="1" applyBorder="1" applyAlignment="1">
      <alignment horizontal="right" vertical="center"/>
    </xf>
    <xf numFmtId="172" fontId="4" fillId="0" borderId="0" xfId="61" applyNumberFormat="1" applyFont="1" applyFill="1" applyBorder="1" applyAlignment="1">
      <alignment horizontal="right" vertical="center" wrapText="1"/>
    </xf>
    <xf numFmtId="172" fontId="17" fillId="0" borderId="10" xfId="61" applyNumberFormat="1" applyFont="1" applyFill="1" applyBorder="1" applyAlignment="1">
      <alignment horizontal="right" vertical="center"/>
    </xf>
    <xf numFmtId="172" fontId="4" fillId="0" borderId="10" xfId="61" applyNumberFormat="1" applyFont="1" applyFill="1" applyBorder="1" applyAlignment="1">
      <alignment horizontal="right" vertical="top" wrapText="1"/>
    </xf>
    <xf numFmtId="172" fontId="4" fillId="0" borderId="10" xfId="61" applyNumberFormat="1" applyFont="1" applyFill="1" applyBorder="1" applyAlignment="1">
      <alignment horizontal="right" vertical="center"/>
    </xf>
    <xf numFmtId="172" fontId="4" fillId="0" borderId="19" xfId="61" applyNumberFormat="1" applyFont="1" applyFill="1" applyBorder="1" applyAlignment="1">
      <alignment horizontal="right" vertical="top" wrapText="1"/>
    </xf>
    <xf numFmtId="172" fontId="4" fillId="0" borderId="19" xfId="61" applyNumberFormat="1" applyFont="1" applyFill="1" applyBorder="1" applyAlignment="1">
      <alignment horizontal="right" vertical="center"/>
    </xf>
    <xf numFmtId="172" fontId="4" fillId="0" borderId="17" xfId="61" applyNumberFormat="1" applyFont="1" applyFill="1" applyBorder="1" applyAlignment="1">
      <alignment horizontal="right" vertical="center"/>
    </xf>
    <xf numFmtId="172" fontId="4" fillId="0" borderId="15" xfId="6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172" fontId="2" fillId="0" borderId="10" xfId="61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6" fontId="65" fillId="0" borderId="19" xfId="0" applyNumberFormat="1" applyFont="1" applyBorder="1" applyAlignment="1">
      <alignment horizontal="center" vertical="top" wrapText="1"/>
    </xf>
    <xf numFmtId="14" fontId="65" fillId="0" borderId="10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9" fontId="6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4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4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4" fillId="0" borderId="22" xfId="0" applyNumberFormat="1" applyFont="1" applyFill="1" applyBorder="1" applyAlignment="1">
      <alignment horizontal="left" vertical="center" wrapText="1"/>
    </xf>
    <xf numFmtId="172" fontId="4" fillId="0" borderId="16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theme="4" tint="0.79997998476028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66" t="s">
        <v>40</v>
      </c>
      <c r="B1" s="167"/>
      <c r="C1" s="168" t="s">
        <v>41</v>
      </c>
      <c r="D1" s="169" t="s">
        <v>46</v>
      </c>
      <c r="E1" s="170"/>
      <c r="F1" s="171"/>
      <c r="G1" s="169" t="s">
        <v>18</v>
      </c>
      <c r="H1" s="170"/>
      <c r="I1" s="171"/>
      <c r="J1" s="169" t="s">
        <v>19</v>
      </c>
      <c r="K1" s="170"/>
      <c r="L1" s="171"/>
      <c r="M1" s="169" t="s">
        <v>23</v>
      </c>
      <c r="N1" s="170"/>
      <c r="O1" s="171"/>
      <c r="P1" s="172" t="s">
        <v>24</v>
      </c>
      <c r="Q1" s="173"/>
      <c r="R1" s="169" t="s">
        <v>25</v>
      </c>
      <c r="S1" s="170"/>
      <c r="T1" s="171"/>
      <c r="U1" s="169" t="s">
        <v>26</v>
      </c>
      <c r="V1" s="170"/>
      <c r="W1" s="171"/>
      <c r="X1" s="172" t="s">
        <v>27</v>
      </c>
      <c r="Y1" s="174"/>
      <c r="Z1" s="173"/>
      <c r="AA1" s="172" t="s">
        <v>28</v>
      </c>
      <c r="AB1" s="173"/>
      <c r="AC1" s="169" t="s">
        <v>29</v>
      </c>
      <c r="AD1" s="170"/>
      <c r="AE1" s="171"/>
      <c r="AF1" s="169" t="s">
        <v>30</v>
      </c>
      <c r="AG1" s="170"/>
      <c r="AH1" s="171"/>
      <c r="AI1" s="169" t="s">
        <v>31</v>
      </c>
      <c r="AJ1" s="170"/>
      <c r="AK1" s="171"/>
      <c r="AL1" s="172" t="s">
        <v>32</v>
      </c>
      <c r="AM1" s="173"/>
      <c r="AN1" s="169" t="s">
        <v>33</v>
      </c>
      <c r="AO1" s="170"/>
      <c r="AP1" s="171"/>
      <c r="AQ1" s="169" t="s">
        <v>34</v>
      </c>
      <c r="AR1" s="170"/>
      <c r="AS1" s="171"/>
      <c r="AT1" s="169" t="s">
        <v>35</v>
      </c>
      <c r="AU1" s="170"/>
      <c r="AV1" s="171"/>
    </row>
    <row r="2" spans="1:48" ht="39" customHeight="1">
      <c r="A2" s="167"/>
      <c r="B2" s="167"/>
      <c r="C2" s="168"/>
      <c r="D2" s="10" t="s">
        <v>49</v>
      </c>
      <c r="E2" s="10" t="s">
        <v>50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 ht="15">
      <c r="A3" s="168" t="s">
        <v>84</v>
      </c>
      <c r="B3" s="168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68"/>
      <c r="B4" s="168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8"/>
      <c r="B5" s="168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8"/>
      <c r="B6" s="168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68"/>
      <c r="B7" s="168"/>
      <c r="C7" s="8" t="s">
        <v>45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8"/>
      <c r="B8" s="168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8"/>
      <c r="B9" s="16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76" t="s">
        <v>59</v>
      </c>
      <c r="B1" s="176"/>
      <c r="C1" s="176"/>
      <c r="D1" s="176"/>
      <c r="E1" s="176"/>
    </row>
    <row r="2" spans="1:5" ht="15">
      <c r="A2" s="13"/>
      <c r="B2" s="13"/>
      <c r="C2" s="13"/>
      <c r="D2" s="13"/>
      <c r="E2" s="13"/>
    </row>
    <row r="3" spans="1:5" ht="15">
      <c r="A3" s="177" t="s">
        <v>131</v>
      </c>
      <c r="B3" s="177"/>
      <c r="C3" s="177"/>
      <c r="D3" s="177"/>
      <c r="E3" s="177"/>
    </row>
    <row r="4" spans="1:5" ht="45" customHeight="1">
      <c r="A4" s="14" t="s">
        <v>53</v>
      </c>
      <c r="B4" s="14" t="s">
        <v>60</v>
      </c>
      <c r="C4" s="14" t="s">
        <v>54</v>
      </c>
      <c r="D4" s="14" t="s">
        <v>55</v>
      </c>
      <c r="E4" s="14" t="s">
        <v>56</v>
      </c>
    </row>
    <row r="5" spans="1:5" ht="57.75" customHeight="1">
      <c r="A5" s="15" t="s">
        <v>61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62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63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64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65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66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67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68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69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70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71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72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73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74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75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76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77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78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79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57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58</v>
      </c>
    </row>
    <row r="25" spans="1:5" ht="15">
      <c r="A25" s="29"/>
      <c r="B25" s="29"/>
      <c r="C25" s="29"/>
      <c r="D25" s="29"/>
      <c r="E25" s="29"/>
    </row>
    <row r="26" spans="1:5" ht="15">
      <c r="A26" s="175" t="s">
        <v>80</v>
      </c>
      <c r="B26" s="175"/>
      <c r="C26" s="175"/>
      <c r="D26" s="175"/>
      <c r="E26" s="175"/>
    </row>
    <row r="27" spans="1:5" ht="15">
      <c r="A27" s="29"/>
      <c r="B27" s="29"/>
      <c r="C27" s="29"/>
      <c r="D27" s="29"/>
      <c r="E27" s="29"/>
    </row>
    <row r="28" spans="1:5" ht="15">
      <c r="A28" s="175" t="s">
        <v>81</v>
      </c>
      <c r="B28" s="175"/>
      <c r="C28" s="175"/>
      <c r="D28" s="175"/>
      <c r="E28" s="175"/>
    </row>
    <row r="29" spans="1:5" ht="15">
      <c r="A29" s="175"/>
      <c r="B29" s="175"/>
      <c r="C29" s="175"/>
      <c r="D29" s="175"/>
      <c r="E29" s="175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2"/>
  <sheetViews>
    <sheetView zoomScaleSheetLayoutView="80" zoomScalePageLayoutView="0" workbookViewId="0" topLeftCell="A4">
      <pane xSplit="8" ySplit="8" topLeftCell="I12" activePane="bottomRight" state="frozen"/>
      <selection pane="topLeft" activeCell="A4" sqref="A4"/>
      <selection pane="topRight" activeCell="I4" sqref="I4"/>
      <selection pane="bottomLeft" activeCell="A12" sqref="A12"/>
      <selection pane="bottomRight" activeCell="A10" sqref="A10:BC10"/>
    </sheetView>
  </sheetViews>
  <sheetFormatPr defaultColWidth="9.140625" defaultRowHeight="15"/>
  <cols>
    <col min="1" max="1" width="4.28125" style="12" customWidth="1"/>
    <col min="2" max="2" width="37.8515625" style="12" customWidth="1"/>
    <col min="3" max="3" width="31.8515625" style="12" customWidth="1"/>
    <col min="4" max="4" width="8.28125" style="12" customWidth="1"/>
    <col min="5" max="5" width="16.7109375" style="31" customWidth="1"/>
    <col min="6" max="7" width="11.00390625" style="32" customWidth="1"/>
    <col min="8" max="53" width="11.00390625" style="12" customWidth="1"/>
    <col min="54" max="54" width="45.421875" style="139" customWidth="1"/>
    <col min="55" max="55" width="42.421875" style="139" customWidth="1"/>
    <col min="56" max="16384" width="9.140625" style="33" customWidth="1"/>
  </cols>
  <sheetData>
    <row r="1" spans="2:55" ht="18" customHeight="1" hidden="1">
      <c r="B1" s="108" t="s">
        <v>266</v>
      </c>
      <c r="C1" s="108" t="s">
        <v>266</v>
      </c>
      <c r="D1" s="108" t="s">
        <v>266</v>
      </c>
      <c r="E1" s="109"/>
      <c r="F1" s="110"/>
      <c r="G1" s="110"/>
      <c r="H1" s="12" t="s">
        <v>265</v>
      </c>
      <c r="AY1" s="12" t="s">
        <v>261</v>
      </c>
      <c r="BB1" s="138"/>
      <c r="BC1" s="138"/>
    </row>
    <row r="2" spans="2:55" ht="16.5" customHeight="1" hidden="1">
      <c r="B2" s="114" t="s">
        <v>269</v>
      </c>
      <c r="C2" s="114" t="s">
        <v>269</v>
      </c>
      <c r="D2" s="114" t="s">
        <v>269</v>
      </c>
      <c r="E2" s="109"/>
      <c r="F2" s="110"/>
      <c r="G2" s="110"/>
      <c r="H2" s="114" t="s">
        <v>260</v>
      </c>
      <c r="AY2" s="12" t="s">
        <v>262</v>
      </c>
      <c r="BB2" s="138"/>
      <c r="BC2" s="138"/>
    </row>
    <row r="3" spans="2:53" ht="18" customHeight="1" hidden="1">
      <c r="B3" s="115"/>
      <c r="C3" s="115"/>
      <c r="D3" s="115"/>
      <c r="E3" s="109" t="s">
        <v>267</v>
      </c>
      <c r="F3" s="110"/>
      <c r="G3" s="110"/>
      <c r="H3" s="115"/>
      <c r="I3" s="116"/>
      <c r="J3" s="109" t="s">
        <v>268</v>
      </c>
      <c r="AY3" s="12" t="s">
        <v>263</v>
      </c>
      <c r="AZ3" s="33"/>
      <c r="BA3" s="33"/>
    </row>
    <row r="4" spans="6:55" ht="12" customHeight="1">
      <c r="F4" s="31"/>
      <c r="G4" s="31"/>
      <c r="BB4" s="138"/>
      <c r="BC4" s="138"/>
    </row>
    <row r="5" spans="5:55" ht="12" customHeight="1">
      <c r="E5" s="241" t="s">
        <v>322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BB5" s="138"/>
      <c r="BC5" s="138"/>
    </row>
    <row r="6" spans="2:53" ht="33.75" customHeight="1">
      <c r="B6" s="122"/>
      <c r="C6" s="122"/>
      <c r="D6" s="122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118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2"/>
      <c r="BA6" s="112"/>
    </row>
    <row r="7" spans="1:55" ht="17.25" customHeight="1">
      <c r="A7" s="196" t="s">
        <v>0</v>
      </c>
      <c r="B7" s="205" t="s">
        <v>270</v>
      </c>
      <c r="C7" s="205" t="s">
        <v>271</v>
      </c>
      <c r="D7" s="205" t="s">
        <v>272</v>
      </c>
      <c r="E7" s="205" t="s">
        <v>1</v>
      </c>
      <c r="F7" s="205" t="s">
        <v>287</v>
      </c>
      <c r="G7" s="205"/>
      <c r="H7" s="205"/>
      <c r="I7" s="242" t="s">
        <v>37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37" t="s">
        <v>286</v>
      </c>
      <c r="BC7" s="237" t="s">
        <v>282</v>
      </c>
    </row>
    <row r="8" spans="1:55" ht="18" customHeight="1">
      <c r="A8" s="197"/>
      <c r="B8" s="205"/>
      <c r="C8" s="205"/>
      <c r="D8" s="205"/>
      <c r="E8" s="205"/>
      <c r="F8" s="205"/>
      <c r="G8" s="205"/>
      <c r="H8" s="205"/>
      <c r="I8" s="218" t="s">
        <v>18</v>
      </c>
      <c r="J8" s="218"/>
      <c r="K8" s="219"/>
      <c r="L8" s="229" t="s">
        <v>19</v>
      </c>
      <c r="M8" s="218"/>
      <c r="N8" s="219"/>
      <c r="O8" s="229" t="s">
        <v>23</v>
      </c>
      <c r="P8" s="218"/>
      <c r="Q8" s="219"/>
      <c r="R8" s="229" t="s">
        <v>24</v>
      </c>
      <c r="S8" s="218"/>
      <c r="T8" s="219"/>
      <c r="U8" s="229" t="s">
        <v>25</v>
      </c>
      <c r="V8" s="218"/>
      <c r="W8" s="219"/>
      <c r="X8" s="229" t="s">
        <v>26</v>
      </c>
      <c r="Y8" s="218"/>
      <c r="Z8" s="219"/>
      <c r="AA8" s="229" t="s">
        <v>27</v>
      </c>
      <c r="AB8" s="218"/>
      <c r="AC8" s="219"/>
      <c r="AD8" s="229" t="s">
        <v>28</v>
      </c>
      <c r="AE8" s="218"/>
      <c r="AF8" s="219"/>
      <c r="AG8" s="229" t="s">
        <v>29</v>
      </c>
      <c r="AH8" s="218"/>
      <c r="AI8" s="219"/>
      <c r="AJ8" s="229" t="s">
        <v>30</v>
      </c>
      <c r="AK8" s="218"/>
      <c r="AL8" s="219"/>
      <c r="AM8" s="229" t="s">
        <v>31</v>
      </c>
      <c r="AN8" s="218"/>
      <c r="AO8" s="219"/>
      <c r="AP8" s="229" t="s">
        <v>32</v>
      </c>
      <c r="AQ8" s="218"/>
      <c r="AR8" s="219"/>
      <c r="AS8" s="229" t="s">
        <v>33</v>
      </c>
      <c r="AT8" s="218"/>
      <c r="AU8" s="219"/>
      <c r="AV8" s="229" t="s">
        <v>34</v>
      </c>
      <c r="AW8" s="218"/>
      <c r="AX8" s="219"/>
      <c r="AY8" s="205" t="s">
        <v>35</v>
      </c>
      <c r="AZ8" s="205"/>
      <c r="BA8" s="205"/>
      <c r="BB8" s="237"/>
      <c r="BC8" s="237"/>
    </row>
    <row r="9" spans="1:55" ht="33" customHeight="1">
      <c r="A9" s="198"/>
      <c r="B9" s="205"/>
      <c r="C9" s="205"/>
      <c r="D9" s="205"/>
      <c r="E9" s="205"/>
      <c r="F9" s="113" t="s">
        <v>258</v>
      </c>
      <c r="G9" s="113" t="s">
        <v>22</v>
      </c>
      <c r="H9" s="113" t="s">
        <v>285</v>
      </c>
      <c r="I9" s="113" t="s">
        <v>258</v>
      </c>
      <c r="J9" s="113" t="s">
        <v>22</v>
      </c>
      <c r="K9" s="113" t="s">
        <v>285</v>
      </c>
      <c r="L9" s="113" t="s">
        <v>258</v>
      </c>
      <c r="M9" s="113" t="s">
        <v>22</v>
      </c>
      <c r="N9" s="113" t="s">
        <v>285</v>
      </c>
      <c r="O9" s="113" t="s">
        <v>258</v>
      </c>
      <c r="P9" s="113" t="s">
        <v>22</v>
      </c>
      <c r="Q9" s="113" t="s">
        <v>285</v>
      </c>
      <c r="R9" s="113" t="s">
        <v>258</v>
      </c>
      <c r="S9" s="113" t="s">
        <v>22</v>
      </c>
      <c r="T9" s="113" t="s">
        <v>285</v>
      </c>
      <c r="U9" s="113" t="s">
        <v>258</v>
      </c>
      <c r="V9" s="113" t="s">
        <v>22</v>
      </c>
      <c r="W9" s="113" t="s">
        <v>285</v>
      </c>
      <c r="X9" s="113" t="s">
        <v>258</v>
      </c>
      <c r="Y9" s="113" t="s">
        <v>22</v>
      </c>
      <c r="Z9" s="113" t="s">
        <v>285</v>
      </c>
      <c r="AA9" s="113" t="s">
        <v>258</v>
      </c>
      <c r="AB9" s="113" t="s">
        <v>22</v>
      </c>
      <c r="AC9" s="113" t="s">
        <v>285</v>
      </c>
      <c r="AD9" s="113" t="s">
        <v>258</v>
      </c>
      <c r="AE9" s="113" t="s">
        <v>22</v>
      </c>
      <c r="AF9" s="113" t="s">
        <v>285</v>
      </c>
      <c r="AG9" s="113" t="s">
        <v>258</v>
      </c>
      <c r="AH9" s="113" t="s">
        <v>22</v>
      </c>
      <c r="AI9" s="113" t="s">
        <v>285</v>
      </c>
      <c r="AJ9" s="113" t="s">
        <v>258</v>
      </c>
      <c r="AK9" s="113" t="s">
        <v>22</v>
      </c>
      <c r="AL9" s="113" t="s">
        <v>285</v>
      </c>
      <c r="AM9" s="113" t="s">
        <v>258</v>
      </c>
      <c r="AN9" s="113" t="s">
        <v>22</v>
      </c>
      <c r="AO9" s="113" t="s">
        <v>285</v>
      </c>
      <c r="AP9" s="113" t="s">
        <v>258</v>
      </c>
      <c r="AQ9" s="113" t="s">
        <v>22</v>
      </c>
      <c r="AR9" s="113" t="s">
        <v>285</v>
      </c>
      <c r="AS9" s="113" t="s">
        <v>258</v>
      </c>
      <c r="AT9" s="113" t="s">
        <v>22</v>
      </c>
      <c r="AU9" s="113" t="s">
        <v>285</v>
      </c>
      <c r="AV9" s="113" t="s">
        <v>258</v>
      </c>
      <c r="AW9" s="113" t="s">
        <v>22</v>
      </c>
      <c r="AX9" s="113" t="s">
        <v>285</v>
      </c>
      <c r="AY9" s="113" t="s">
        <v>258</v>
      </c>
      <c r="AZ9" s="113" t="s">
        <v>22</v>
      </c>
      <c r="BA9" s="113" t="s">
        <v>285</v>
      </c>
      <c r="BB9" s="237"/>
      <c r="BC9" s="237"/>
    </row>
    <row r="10" spans="1:55" ht="18.75" customHeight="1">
      <c r="A10" s="233" t="s">
        <v>292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5"/>
    </row>
    <row r="11" spans="1:55" ht="18.75" customHeight="1">
      <c r="A11" s="233" t="s">
        <v>309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5"/>
    </row>
    <row r="12" spans="1:55" ht="15" customHeight="1">
      <c r="A12" s="205" t="s">
        <v>264</v>
      </c>
      <c r="B12" s="206" t="s">
        <v>293</v>
      </c>
      <c r="C12" s="199" t="s">
        <v>294</v>
      </c>
      <c r="D12" s="199" t="s">
        <v>295</v>
      </c>
      <c r="E12" s="40" t="s">
        <v>42</v>
      </c>
      <c r="F12" s="123">
        <f>SUM(F13:F15)</f>
        <v>13789</v>
      </c>
      <c r="G12" s="123">
        <f>SUM(G13:G15)</f>
        <v>13789</v>
      </c>
      <c r="H12" s="123">
        <f>G12/F12*100</f>
        <v>100</v>
      </c>
      <c r="I12" s="123">
        <f>SUM(I13:I15)</f>
        <v>0</v>
      </c>
      <c r="J12" s="123">
        <f>SUM(J13:J15)</f>
        <v>0</v>
      </c>
      <c r="K12" s="123">
        <v>0</v>
      </c>
      <c r="L12" s="123">
        <f>SUM(L13:L15)</f>
        <v>0</v>
      </c>
      <c r="M12" s="123">
        <f>SUM(M13:M15)</f>
        <v>0</v>
      </c>
      <c r="N12" s="123">
        <v>0</v>
      </c>
      <c r="O12" s="123">
        <f>SUM(O13:O15)</f>
        <v>3442.9</v>
      </c>
      <c r="P12" s="123">
        <f>SUM(P13:P15)</f>
        <v>0</v>
      </c>
      <c r="Q12" s="123">
        <v>0</v>
      </c>
      <c r="R12" s="123">
        <f>SUM(R13:R15)</f>
        <v>3442.9</v>
      </c>
      <c r="S12" s="123">
        <f>SUM(S13:S15)</f>
        <v>0</v>
      </c>
      <c r="T12" s="123">
        <v>0</v>
      </c>
      <c r="U12" s="123">
        <f>SUM(U13:U15)</f>
        <v>0</v>
      </c>
      <c r="V12" s="123">
        <f>SUM(V13:V15)</f>
        <v>1955.5</v>
      </c>
      <c r="W12" s="123">
        <v>0</v>
      </c>
      <c r="X12" s="123">
        <f>SUM(X13:X15)</f>
        <v>1984</v>
      </c>
      <c r="Y12" s="123">
        <f>SUM(Y13:Y15)</f>
        <v>3471.4</v>
      </c>
      <c r="Z12" s="123">
        <f>Y12/X12*100</f>
        <v>174.96975806451613</v>
      </c>
      <c r="AA12" s="123">
        <f>SUM(AA13:AA15)</f>
        <v>1975.6</v>
      </c>
      <c r="AB12" s="123">
        <f>SUM(AB13:AB15)</f>
        <v>1975.6</v>
      </c>
      <c r="AC12" s="123">
        <f>AB12/AA12*100</f>
        <v>100</v>
      </c>
      <c r="AD12" s="123">
        <f>SUM(AD13:AD15)</f>
        <v>7402.5</v>
      </c>
      <c r="AE12" s="123">
        <f>SUM(S12+V12+Y12+AB12)</f>
        <v>7402.5</v>
      </c>
      <c r="AF12" s="123">
        <f>AE12/AD12*100</f>
        <v>100</v>
      </c>
      <c r="AG12" s="123">
        <f>SUM(AG13:AG15)</f>
        <v>563.9</v>
      </c>
      <c r="AH12" s="123">
        <f>SUM(AH13:AH15)</f>
        <v>563.9</v>
      </c>
      <c r="AI12" s="123">
        <f>AH12/AG12*100</f>
        <v>100</v>
      </c>
      <c r="AJ12" s="123">
        <f>SUM(AJ13:AJ15)</f>
        <v>914.2</v>
      </c>
      <c r="AK12" s="123">
        <f>SUM(AK13:AK15)</f>
        <v>664.2</v>
      </c>
      <c r="AL12" s="123">
        <f>AK12/AJ12*100</f>
        <v>72.65368628308903</v>
      </c>
      <c r="AM12" s="123">
        <f>SUM(AM13:AM15)</f>
        <v>1177.5</v>
      </c>
      <c r="AN12" s="123">
        <f>SUM(AN13:AN15)</f>
        <v>1177.5</v>
      </c>
      <c r="AO12" s="123">
        <f>AN12/AM12*100</f>
        <v>100</v>
      </c>
      <c r="AP12" s="123">
        <f>SUM(AP13:AP15)</f>
        <v>10058.1</v>
      </c>
      <c r="AQ12" s="123">
        <f>SUM(AQ13:AQ15)</f>
        <v>9808.1</v>
      </c>
      <c r="AR12" s="123">
        <f>AQ12/AP12*100</f>
        <v>97.51444109722513</v>
      </c>
      <c r="AS12" s="123">
        <f>SUM(AS13:AS15)</f>
        <v>1140.3</v>
      </c>
      <c r="AT12" s="123">
        <f>SUM(AT13:AT15)</f>
        <v>1140.3</v>
      </c>
      <c r="AU12" s="123">
        <f>AT12/AS12*100</f>
        <v>100</v>
      </c>
      <c r="AV12" s="123">
        <f>SUM(AV13:AV15)</f>
        <v>1276.2</v>
      </c>
      <c r="AW12" s="123">
        <f>SUM(AW13:AW15)</f>
        <v>1526.2</v>
      </c>
      <c r="AX12" s="123">
        <f>SUM(AX13:AX15)</f>
        <v>119.58940604920858</v>
      </c>
      <c r="AY12" s="123">
        <f>SUM(AY13:AY15)</f>
        <v>1314.4</v>
      </c>
      <c r="AZ12" s="123">
        <f>SUM(AZ13:AZ15)</f>
        <v>1314.4</v>
      </c>
      <c r="BA12" s="123">
        <f>AZ12/AY12*100</f>
        <v>100</v>
      </c>
      <c r="BB12" s="214" t="s">
        <v>323</v>
      </c>
      <c r="BC12" s="214"/>
    </row>
    <row r="13" spans="1:55" ht="25.5">
      <c r="A13" s="205"/>
      <c r="B13" s="206"/>
      <c r="C13" s="200"/>
      <c r="D13" s="200"/>
      <c r="E13" s="119" t="s">
        <v>284</v>
      </c>
      <c r="F13" s="123">
        <f>AP13+AS13+AV13+AY13</f>
        <v>0</v>
      </c>
      <c r="G13" s="123">
        <f>J13+M13+P13+V13+Y13+AB13+AH13+AK13+AN13+AT13+AW13+AZ13</f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f>I13+L13+O13</f>
        <v>0</v>
      </c>
      <c r="S13" s="123">
        <f>J13+M13+P13</f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f>I13+L13+O13+U13+X13+AA13</f>
        <v>0</v>
      </c>
      <c r="AE13" s="123">
        <f>J13+M13+P13+V13+Y13+AB13</f>
        <v>0</v>
      </c>
      <c r="AF13" s="123">
        <v>0</v>
      </c>
      <c r="AG13" s="123">
        <v>0</v>
      </c>
      <c r="AH13" s="123">
        <v>0</v>
      </c>
      <c r="AI13" s="123">
        <v>0</v>
      </c>
      <c r="AJ13" s="123">
        <v>0</v>
      </c>
      <c r="AK13" s="123">
        <v>0</v>
      </c>
      <c r="AL13" s="123">
        <v>0</v>
      </c>
      <c r="AM13" s="123">
        <v>0</v>
      </c>
      <c r="AN13" s="123">
        <v>0</v>
      </c>
      <c r="AO13" s="123">
        <v>0</v>
      </c>
      <c r="AP13" s="123">
        <f>I13+L13+O13+U13+X13+AA13+AG13+AJ13+AM13</f>
        <v>0</v>
      </c>
      <c r="AQ13" s="123">
        <f>AE13+AH13+AK13+AN13</f>
        <v>0</v>
      </c>
      <c r="AR13" s="123">
        <v>0</v>
      </c>
      <c r="AS13" s="123">
        <v>0</v>
      </c>
      <c r="AT13" s="123">
        <v>0</v>
      </c>
      <c r="AU13" s="123">
        <v>0</v>
      </c>
      <c r="AV13" s="123">
        <v>0</v>
      </c>
      <c r="AW13" s="123">
        <v>0</v>
      </c>
      <c r="AX13" s="123">
        <v>0</v>
      </c>
      <c r="AY13" s="123">
        <v>0</v>
      </c>
      <c r="AZ13" s="123">
        <v>0</v>
      </c>
      <c r="BA13" s="123">
        <v>0</v>
      </c>
      <c r="BB13" s="215"/>
      <c r="BC13" s="215"/>
    </row>
    <row r="14" spans="1:55" ht="40.5" customHeight="1">
      <c r="A14" s="205"/>
      <c r="B14" s="206"/>
      <c r="C14" s="200"/>
      <c r="D14" s="200"/>
      <c r="E14" s="119" t="s">
        <v>283</v>
      </c>
      <c r="F14" s="123">
        <f>AP14+AS14+AV14+AY14</f>
        <v>13789</v>
      </c>
      <c r="G14" s="123">
        <f>AQ14+AT14+AW14+AZ14</f>
        <v>13789</v>
      </c>
      <c r="H14" s="123">
        <f>G14/F14*100</f>
        <v>100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3442.9</v>
      </c>
      <c r="P14" s="123">
        <v>0</v>
      </c>
      <c r="Q14" s="123">
        <v>0</v>
      </c>
      <c r="R14" s="123">
        <v>3442.9</v>
      </c>
      <c r="S14" s="123">
        <f>J14+M14+P14</f>
        <v>0</v>
      </c>
      <c r="T14" s="123">
        <v>0</v>
      </c>
      <c r="U14" s="123">
        <v>0</v>
      </c>
      <c r="V14" s="123">
        <v>1955.5</v>
      </c>
      <c r="W14" s="123">
        <v>0</v>
      </c>
      <c r="X14" s="123">
        <v>1984</v>
      </c>
      <c r="Y14" s="123">
        <v>3471.4</v>
      </c>
      <c r="Z14" s="123">
        <f>Y14/X14*100</f>
        <v>174.96975806451613</v>
      </c>
      <c r="AA14" s="123">
        <v>1975.6</v>
      </c>
      <c r="AB14" s="123">
        <v>1975.6</v>
      </c>
      <c r="AC14" s="123">
        <f>AB14/AA14*100</f>
        <v>100</v>
      </c>
      <c r="AD14" s="123">
        <f>R14+U14+X14+AA14</f>
        <v>7402.5</v>
      </c>
      <c r="AE14" s="123">
        <f>SUM(S14+V14+Y14+AB14)</f>
        <v>7402.5</v>
      </c>
      <c r="AF14" s="123">
        <f>AE14/AD14*100</f>
        <v>100</v>
      </c>
      <c r="AG14" s="123">
        <v>563.9</v>
      </c>
      <c r="AH14" s="123">
        <v>563.9</v>
      </c>
      <c r="AI14" s="123">
        <f>AH14/AG14*100</f>
        <v>100</v>
      </c>
      <c r="AJ14" s="123">
        <v>914.2</v>
      </c>
      <c r="AK14" s="123">
        <v>664.2</v>
      </c>
      <c r="AL14" s="123">
        <f>AK14/AJ14*100</f>
        <v>72.65368628308903</v>
      </c>
      <c r="AM14" s="123">
        <v>1177.5</v>
      </c>
      <c r="AN14" s="123">
        <v>1177.5</v>
      </c>
      <c r="AO14" s="123">
        <f>AN14/AM14*100</f>
        <v>100</v>
      </c>
      <c r="AP14" s="123">
        <f>AD14+AG14+AJ14+AM14</f>
        <v>10058.1</v>
      </c>
      <c r="AQ14" s="123">
        <f>AE14+AH14+AK14+AN14</f>
        <v>9808.1</v>
      </c>
      <c r="AR14" s="123">
        <f>AQ14/AP14*100</f>
        <v>97.51444109722513</v>
      </c>
      <c r="AS14" s="123">
        <v>1140.3</v>
      </c>
      <c r="AT14" s="123">
        <v>1140.3</v>
      </c>
      <c r="AU14" s="123">
        <f>AT14/AS14*100</f>
        <v>100</v>
      </c>
      <c r="AV14" s="123">
        <v>1276.2</v>
      </c>
      <c r="AW14" s="123">
        <v>1526.2</v>
      </c>
      <c r="AX14" s="123">
        <f>AW14/AV14*100</f>
        <v>119.58940604920858</v>
      </c>
      <c r="AY14" s="123">
        <v>1314.4</v>
      </c>
      <c r="AZ14" s="123">
        <v>1314.4</v>
      </c>
      <c r="BA14" s="123">
        <f>AZ14/AY14*100</f>
        <v>100</v>
      </c>
      <c r="BB14" s="215"/>
      <c r="BC14" s="215"/>
    </row>
    <row r="15" spans="1:55" ht="105" customHeight="1">
      <c r="A15" s="205"/>
      <c r="B15" s="206"/>
      <c r="C15" s="201"/>
      <c r="D15" s="201"/>
      <c r="E15" s="124" t="s">
        <v>43</v>
      </c>
      <c r="F15" s="123">
        <f>AP15+AS15+AV15+AY15</f>
        <v>0</v>
      </c>
      <c r="G15" s="123">
        <f>AQ15+AT15+AW15+AZ15</f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216"/>
      <c r="BC15" s="216"/>
    </row>
    <row r="16" spans="1:53" ht="12.75" customHeight="1" hidden="1">
      <c r="A16" s="36" t="s">
        <v>44</v>
      </c>
      <c r="B16" s="38"/>
      <c r="C16" s="38"/>
      <c r="D16" s="38"/>
      <c r="E16" s="39"/>
      <c r="F16" s="127"/>
      <c r="G16" s="127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28"/>
      <c r="S16" s="128"/>
      <c r="T16" s="128"/>
      <c r="U16" s="128"/>
      <c r="V16" s="128"/>
      <c r="W16" s="128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28"/>
      <c r="AT16" s="128"/>
      <c r="AU16" s="128"/>
      <c r="AV16" s="107"/>
      <c r="AW16" s="107"/>
      <c r="AX16" s="107"/>
      <c r="AY16" s="128"/>
      <c r="AZ16" s="130"/>
      <c r="BA16" s="130"/>
    </row>
    <row r="17" spans="1:55" ht="12.75" customHeight="1" hidden="1">
      <c r="A17" s="220" t="s">
        <v>257</v>
      </c>
      <c r="B17" s="221"/>
      <c r="C17" s="221"/>
      <c r="D17" s="221"/>
      <c r="E17" s="30" t="s">
        <v>42</v>
      </c>
      <c r="F17" s="131"/>
      <c r="G17" s="131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236"/>
      <c r="BC17" s="236"/>
    </row>
    <row r="18" spans="1:55" ht="38.25" customHeight="1" hidden="1">
      <c r="A18" s="222"/>
      <c r="B18" s="223"/>
      <c r="C18" s="223"/>
      <c r="D18" s="223"/>
      <c r="E18" s="30" t="s">
        <v>3</v>
      </c>
      <c r="F18" s="131"/>
      <c r="G18" s="131"/>
      <c r="H18" s="132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37"/>
      <c r="AE18" s="37"/>
      <c r="AF18" s="37"/>
      <c r="AG18" s="133"/>
      <c r="AH18" s="133"/>
      <c r="AI18" s="133"/>
      <c r="AJ18" s="133"/>
      <c r="AK18" s="133"/>
      <c r="AL18" s="133"/>
      <c r="AM18" s="133"/>
      <c r="AN18" s="133"/>
      <c r="AO18" s="133"/>
      <c r="AP18" s="37"/>
      <c r="AQ18" s="37"/>
      <c r="AR18" s="37"/>
      <c r="AS18" s="133"/>
      <c r="AT18" s="133"/>
      <c r="AU18" s="133"/>
      <c r="AV18" s="133"/>
      <c r="AW18" s="133"/>
      <c r="AX18" s="133"/>
      <c r="AY18" s="133"/>
      <c r="AZ18" s="133"/>
      <c r="BA18" s="133"/>
      <c r="BB18" s="236"/>
      <c r="BC18" s="236"/>
    </row>
    <row r="19" spans="1:55" ht="27" customHeight="1" hidden="1">
      <c r="A19" s="222"/>
      <c r="B19" s="223"/>
      <c r="C19" s="223"/>
      <c r="D19" s="223"/>
      <c r="E19" s="30" t="s">
        <v>45</v>
      </c>
      <c r="F19" s="131"/>
      <c r="G19" s="131"/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37"/>
      <c r="AE19" s="37"/>
      <c r="AF19" s="37"/>
      <c r="AG19" s="133"/>
      <c r="AH19" s="133"/>
      <c r="AI19" s="133"/>
      <c r="AJ19" s="133"/>
      <c r="AK19" s="133"/>
      <c r="AL19" s="133"/>
      <c r="AM19" s="133"/>
      <c r="AN19" s="133"/>
      <c r="AO19" s="133"/>
      <c r="AP19" s="37"/>
      <c r="AQ19" s="37"/>
      <c r="AR19" s="37"/>
      <c r="AS19" s="133"/>
      <c r="AT19" s="133"/>
      <c r="AU19" s="133"/>
      <c r="AV19" s="133"/>
      <c r="AW19" s="133"/>
      <c r="AX19" s="133"/>
      <c r="AY19" s="133"/>
      <c r="AZ19" s="133"/>
      <c r="BA19" s="133"/>
      <c r="BB19" s="236"/>
      <c r="BC19" s="236"/>
    </row>
    <row r="20" spans="1:55" ht="27" customHeight="1" hidden="1">
      <c r="A20" s="220"/>
      <c r="B20" s="221"/>
      <c r="C20" s="221"/>
      <c r="D20" s="221"/>
      <c r="E20" s="30" t="s">
        <v>42</v>
      </c>
      <c r="F20" s="131"/>
      <c r="G20" s="131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4"/>
      <c r="BA20" s="134"/>
      <c r="BB20" s="140"/>
      <c r="BC20" s="140"/>
    </row>
    <row r="21" spans="1:55" ht="37.5" customHeight="1" hidden="1">
      <c r="A21" s="222"/>
      <c r="B21" s="223"/>
      <c r="C21" s="223"/>
      <c r="D21" s="223"/>
      <c r="E21" s="30" t="s">
        <v>3</v>
      </c>
      <c r="F21" s="131"/>
      <c r="G21" s="131"/>
      <c r="H21" s="132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37"/>
      <c r="AE21" s="37"/>
      <c r="AF21" s="37"/>
      <c r="AG21" s="133"/>
      <c r="AH21" s="133"/>
      <c r="AI21" s="133"/>
      <c r="AJ21" s="133"/>
      <c r="AK21" s="133"/>
      <c r="AL21" s="133"/>
      <c r="AM21" s="133"/>
      <c r="AN21" s="133"/>
      <c r="AO21" s="133"/>
      <c r="AP21" s="37"/>
      <c r="AQ21" s="37"/>
      <c r="AR21" s="37"/>
      <c r="AS21" s="133"/>
      <c r="AT21" s="133"/>
      <c r="AU21" s="133"/>
      <c r="AV21" s="133"/>
      <c r="AW21" s="133"/>
      <c r="AX21" s="133"/>
      <c r="AY21" s="133"/>
      <c r="AZ21" s="135"/>
      <c r="BA21" s="135"/>
      <c r="BB21" s="140"/>
      <c r="BC21" s="140"/>
    </row>
    <row r="22" spans="1:55" ht="27" customHeight="1" hidden="1">
      <c r="A22" s="222"/>
      <c r="B22" s="223"/>
      <c r="C22" s="223"/>
      <c r="D22" s="223"/>
      <c r="E22" s="30" t="s">
        <v>45</v>
      </c>
      <c r="F22" s="131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133"/>
      <c r="AT22" s="133"/>
      <c r="AU22" s="133"/>
      <c r="AV22" s="37"/>
      <c r="AW22" s="37"/>
      <c r="AX22" s="37"/>
      <c r="AY22" s="133"/>
      <c r="AZ22" s="135"/>
      <c r="BA22" s="135"/>
      <c r="BB22" s="140"/>
      <c r="BC22" s="140"/>
    </row>
    <row r="23" spans="1:55" ht="12.75" customHeight="1" hidden="1">
      <c r="A23" s="220"/>
      <c r="B23" s="221"/>
      <c r="C23" s="221"/>
      <c r="D23" s="221"/>
      <c r="E23" s="30" t="s">
        <v>42</v>
      </c>
      <c r="F23" s="131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4"/>
      <c r="BA23" s="134"/>
      <c r="BB23" s="226"/>
      <c r="BC23" s="226"/>
    </row>
    <row r="24" spans="1:55" ht="38.25" customHeight="1" hidden="1">
      <c r="A24" s="222"/>
      <c r="B24" s="223"/>
      <c r="C24" s="223"/>
      <c r="D24" s="223"/>
      <c r="E24" s="30" t="s">
        <v>3</v>
      </c>
      <c r="F24" s="131"/>
      <c r="G24" s="131"/>
      <c r="H24" s="132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6"/>
      <c r="BA24" s="136"/>
      <c r="BB24" s="227"/>
      <c r="BC24" s="227"/>
    </row>
    <row r="25" spans="1:55" ht="28.5" customHeight="1" hidden="1">
      <c r="A25" s="222"/>
      <c r="B25" s="223"/>
      <c r="C25" s="223"/>
      <c r="D25" s="223"/>
      <c r="E25" s="30" t="s">
        <v>45</v>
      </c>
      <c r="F25" s="131"/>
      <c r="G25" s="131"/>
      <c r="H25" s="132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6"/>
      <c r="BA25" s="136"/>
      <c r="BB25" s="227"/>
      <c r="BC25" s="227"/>
    </row>
    <row r="26" spans="1:55" ht="39" customHeight="1" hidden="1">
      <c r="A26" s="224"/>
      <c r="B26" s="225"/>
      <c r="C26" s="225"/>
      <c r="D26" s="225"/>
      <c r="E26" s="30" t="s">
        <v>43</v>
      </c>
      <c r="F26" s="131"/>
      <c r="G26" s="131"/>
      <c r="H26" s="132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7"/>
      <c r="BA26" s="137"/>
      <c r="BB26" s="228"/>
      <c r="BC26" s="228"/>
    </row>
    <row r="27" spans="1:55" ht="20.25" customHeight="1">
      <c r="A27" s="205" t="s">
        <v>275</v>
      </c>
      <c r="B27" s="206" t="s">
        <v>296</v>
      </c>
      <c r="C27" s="199" t="s">
        <v>300</v>
      </c>
      <c r="D27" s="202" t="s">
        <v>297</v>
      </c>
      <c r="E27" s="40" t="s">
        <v>42</v>
      </c>
      <c r="F27" s="123">
        <f>SUM(F28:F30)</f>
        <v>0</v>
      </c>
      <c r="G27" s="123">
        <f aca="true" t="shared" si="0" ref="G27:L27">SUM(G28:G30)</f>
        <v>0</v>
      </c>
      <c r="H27" s="123">
        <f t="shared" si="0"/>
        <v>0</v>
      </c>
      <c r="I27" s="123">
        <f t="shared" si="0"/>
        <v>0</v>
      </c>
      <c r="J27" s="123">
        <f t="shared" si="0"/>
        <v>0</v>
      </c>
      <c r="K27" s="123">
        <f t="shared" si="0"/>
        <v>0</v>
      </c>
      <c r="L27" s="123">
        <f t="shared" si="0"/>
        <v>0</v>
      </c>
      <c r="M27" s="123">
        <v>0</v>
      </c>
      <c r="N27" s="123">
        <f aca="true" t="shared" si="1" ref="N27:S27">SUM(N28:N30)</f>
        <v>0</v>
      </c>
      <c r="O27" s="123">
        <f t="shared" si="1"/>
        <v>0</v>
      </c>
      <c r="P27" s="123">
        <f t="shared" si="1"/>
        <v>0</v>
      </c>
      <c r="Q27" s="123">
        <f t="shared" si="1"/>
        <v>0</v>
      </c>
      <c r="R27" s="123">
        <f t="shared" si="1"/>
        <v>0</v>
      </c>
      <c r="S27" s="123">
        <f t="shared" si="1"/>
        <v>0</v>
      </c>
      <c r="T27" s="123">
        <f>K27+N27+Q27</f>
        <v>0</v>
      </c>
      <c r="U27" s="123">
        <f aca="true" t="shared" si="2" ref="U27:AD27">SUM(U28:U30)</f>
        <v>0</v>
      </c>
      <c r="V27" s="123">
        <f t="shared" si="2"/>
        <v>0</v>
      </c>
      <c r="W27" s="123">
        <f t="shared" si="2"/>
        <v>0</v>
      </c>
      <c r="X27" s="123">
        <f t="shared" si="2"/>
        <v>0</v>
      </c>
      <c r="Y27" s="123">
        <f t="shared" si="2"/>
        <v>0</v>
      </c>
      <c r="Z27" s="123">
        <f t="shared" si="2"/>
        <v>0</v>
      </c>
      <c r="AA27" s="123">
        <f t="shared" si="2"/>
        <v>0</v>
      </c>
      <c r="AB27" s="123">
        <f t="shared" si="2"/>
        <v>0</v>
      </c>
      <c r="AC27" s="123">
        <f t="shared" si="2"/>
        <v>0</v>
      </c>
      <c r="AD27" s="123">
        <f t="shared" si="2"/>
        <v>0</v>
      </c>
      <c r="AE27" s="123">
        <f>SUM(S27+V27+Y27+AB27)</f>
        <v>0</v>
      </c>
      <c r="AF27" s="123">
        <f>T27+W27+Z27+AC27</f>
        <v>0</v>
      </c>
      <c r="AG27" s="123">
        <f aca="true" t="shared" si="3" ref="AG27:BA27">SUM(AG28:AG30)</f>
        <v>0</v>
      </c>
      <c r="AH27" s="123">
        <f t="shared" si="3"/>
        <v>0</v>
      </c>
      <c r="AI27" s="123">
        <f t="shared" si="3"/>
        <v>0</v>
      </c>
      <c r="AJ27" s="123">
        <f t="shared" si="3"/>
        <v>0</v>
      </c>
      <c r="AK27" s="123">
        <f t="shared" si="3"/>
        <v>0</v>
      </c>
      <c r="AL27" s="123">
        <f t="shared" si="3"/>
        <v>0</v>
      </c>
      <c r="AM27" s="123">
        <f t="shared" si="3"/>
        <v>0</v>
      </c>
      <c r="AN27" s="123">
        <f t="shared" si="3"/>
        <v>0</v>
      </c>
      <c r="AO27" s="123">
        <f t="shared" si="3"/>
        <v>0</v>
      </c>
      <c r="AP27" s="123">
        <f t="shared" si="3"/>
        <v>0</v>
      </c>
      <c r="AQ27" s="123">
        <f t="shared" si="3"/>
        <v>0</v>
      </c>
      <c r="AR27" s="123">
        <f t="shared" si="3"/>
        <v>0</v>
      </c>
      <c r="AS27" s="123">
        <f t="shared" si="3"/>
        <v>0</v>
      </c>
      <c r="AT27" s="123">
        <f t="shared" si="3"/>
        <v>0</v>
      </c>
      <c r="AU27" s="123">
        <f t="shared" si="3"/>
        <v>0</v>
      </c>
      <c r="AV27" s="123">
        <f t="shared" si="3"/>
        <v>0</v>
      </c>
      <c r="AW27" s="123">
        <f t="shared" si="3"/>
        <v>0</v>
      </c>
      <c r="AX27" s="123">
        <f t="shared" si="3"/>
        <v>0</v>
      </c>
      <c r="AY27" s="123">
        <f t="shared" si="3"/>
        <v>0</v>
      </c>
      <c r="AZ27" s="123">
        <f t="shared" si="3"/>
        <v>0</v>
      </c>
      <c r="BA27" s="123">
        <f t="shared" si="3"/>
        <v>0</v>
      </c>
      <c r="BB27" s="214" t="s">
        <v>324</v>
      </c>
      <c r="BC27" s="210" t="s">
        <v>320</v>
      </c>
    </row>
    <row r="28" spans="1:55" ht="25.5">
      <c r="A28" s="205"/>
      <c r="B28" s="206"/>
      <c r="C28" s="200"/>
      <c r="D28" s="203"/>
      <c r="E28" s="119" t="s">
        <v>273</v>
      </c>
      <c r="F28" s="123">
        <f>AP28+AS28+AV28+AY28</f>
        <v>0</v>
      </c>
      <c r="G28" s="123">
        <f>J28+M28+P28+V28+Y28+AB28+AH28+AK28+AN28+AT28+AW28+AZ28</f>
        <v>0</v>
      </c>
      <c r="H28" s="123">
        <f>AR28+AU28+AX28+BA28</f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f>I28+L28+O28</f>
        <v>0</v>
      </c>
      <c r="S28" s="123">
        <f>J28+M28+P28</f>
        <v>0</v>
      </c>
      <c r="T28" s="123">
        <f>K28+N28+Q28</f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3">
        <v>0</v>
      </c>
      <c r="AA28" s="123">
        <v>0</v>
      </c>
      <c r="AB28" s="123">
        <v>0</v>
      </c>
      <c r="AC28" s="123">
        <v>0</v>
      </c>
      <c r="AD28" s="123">
        <f>I28+L28+O28+U28+X28+AA28</f>
        <v>0</v>
      </c>
      <c r="AE28" s="123">
        <f>J28+M28+P28+V28+Y28+AB28</f>
        <v>0</v>
      </c>
      <c r="AF28" s="123">
        <f>K28+N28+Q28+W28+Z28+AC28</f>
        <v>0</v>
      </c>
      <c r="AG28" s="123">
        <v>0</v>
      </c>
      <c r="AH28" s="123">
        <v>0</v>
      </c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f>I28+L28+O28+U28+X28+AA28+AG28+AJ28+AM28</f>
        <v>0</v>
      </c>
      <c r="AQ28" s="123">
        <f>AE28+AH28+AK28+AN28</f>
        <v>0</v>
      </c>
      <c r="AR28" s="123">
        <f>AF28+AI28+AL28+AO28</f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215"/>
      <c r="BC28" s="211"/>
    </row>
    <row r="29" spans="1:55" ht="33" customHeight="1">
      <c r="A29" s="205"/>
      <c r="B29" s="206"/>
      <c r="C29" s="200"/>
      <c r="D29" s="203"/>
      <c r="E29" s="119" t="s">
        <v>274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f>I29+L29+O29</f>
        <v>0</v>
      </c>
      <c r="S29" s="123">
        <f>J29+M29+P29</f>
        <v>0</v>
      </c>
      <c r="T29" s="123">
        <f>K29+N29+Q29</f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3">
        <v>0</v>
      </c>
      <c r="AA29" s="123">
        <v>0</v>
      </c>
      <c r="AB29" s="123">
        <v>0</v>
      </c>
      <c r="AC29" s="123">
        <v>0</v>
      </c>
      <c r="AD29" s="123">
        <f>R29+U29+X29+AA29</f>
        <v>0</v>
      </c>
      <c r="AE29" s="123">
        <f>SUM(S29+V29+Y29+AB29)</f>
        <v>0</v>
      </c>
      <c r="AF29" s="123">
        <f>T29+W29+Z29+AC29</f>
        <v>0</v>
      </c>
      <c r="AG29" s="123">
        <v>0</v>
      </c>
      <c r="AH29" s="123">
        <v>0</v>
      </c>
      <c r="AI29" s="123">
        <v>0</v>
      </c>
      <c r="AJ29" s="123">
        <v>0</v>
      </c>
      <c r="AK29" s="123">
        <v>0</v>
      </c>
      <c r="AL29" s="123">
        <v>0</v>
      </c>
      <c r="AM29" s="123">
        <v>0</v>
      </c>
      <c r="AN29" s="123">
        <v>0</v>
      </c>
      <c r="AO29" s="123">
        <v>0</v>
      </c>
      <c r="AP29" s="123">
        <f>AD29+AG29+AJ29+AM29</f>
        <v>0</v>
      </c>
      <c r="AQ29" s="123">
        <f>AE29+AH29+AK29+AN29</f>
        <v>0</v>
      </c>
      <c r="AR29" s="123">
        <f>AF29+AI29+AL29+AO29</f>
        <v>0</v>
      </c>
      <c r="AS29" s="123">
        <v>0</v>
      </c>
      <c r="AT29" s="123">
        <v>0</v>
      </c>
      <c r="AU29" s="123">
        <v>0</v>
      </c>
      <c r="AV29" s="123">
        <v>0</v>
      </c>
      <c r="AW29" s="123">
        <v>0</v>
      </c>
      <c r="AX29" s="123">
        <v>0</v>
      </c>
      <c r="AY29" s="123">
        <v>0</v>
      </c>
      <c r="AZ29" s="123">
        <v>0</v>
      </c>
      <c r="BA29" s="123">
        <v>0</v>
      </c>
      <c r="BB29" s="215"/>
      <c r="BC29" s="211"/>
    </row>
    <row r="30" spans="1:55" ht="27.75" customHeight="1">
      <c r="A30" s="205"/>
      <c r="B30" s="206"/>
      <c r="C30" s="201"/>
      <c r="D30" s="204"/>
      <c r="E30" s="124" t="s">
        <v>43</v>
      </c>
      <c r="F30" s="123">
        <f>AP30+AS30+AV30+AY30</f>
        <v>0</v>
      </c>
      <c r="G30" s="123">
        <f>AQ30+AT30+AW30+AZ30</f>
        <v>0</v>
      </c>
      <c r="H30" s="123">
        <f>AR30+AU30+AX30+BA30</f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0</v>
      </c>
      <c r="AH30" s="123">
        <v>0</v>
      </c>
      <c r="AI30" s="123">
        <v>0</v>
      </c>
      <c r="AJ30" s="123">
        <v>0</v>
      </c>
      <c r="AK30" s="123">
        <v>0</v>
      </c>
      <c r="AL30" s="123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f>AF30+AI30+AL30+AO30</f>
        <v>0</v>
      </c>
      <c r="AS30" s="123">
        <v>0</v>
      </c>
      <c r="AT30" s="123">
        <v>0</v>
      </c>
      <c r="AU30" s="123">
        <v>0</v>
      </c>
      <c r="AV30" s="123">
        <v>0</v>
      </c>
      <c r="AW30" s="123">
        <v>0</v>
      </c>
      <c r="AX30" s="123">
        <v>0</v>
      </c>
      <c r="AY30" s="123">
        <v>0</v>
      </c>
      <c r="AZ30" s="123">
        <v>0</v>
      </c>
      <c r="BA30" s="123">
        <v>0</v>
      </c>
      <c r="BB30" s="216"/>
      <c r="BC30" s="212"/>
    </row>
    <row r="31" spans="1:55" ht="12.75">
      <c r="A31" s="217" t="s">
        <v>276</v>
      </c>
      <c r="B31" s="206" t="s">
        <v>298</v>
      </c>
      <c r="C31" s="199" t="s">
        <v>299</v>
      </c>
      <c r="D31" s="202" t="s">
        <v>301</v>
      </c>
      <c r="E31" s="40" t="s">
        <v>42</v>
      </c>
      <c r="F31" s="123">
        <f>SUM(F32:F34)</f>
        <v>0</v>
      </c>
      <c r="G31" s="123">
        <f aca="true" t="shared" si="4" ref="G31:L31">SUM(G32:G34)</f>
        <v>0</v>
      </c>
      <c r="H31" s="123">
        <f t="shared" si="4"/>
        <v>0</v>
      </c>
      <c r="I31" s="123">
        <f t="shared" si="4"/>
        <v>0</v>
      </c>
      <c r="J31" s="123">
        <f t="shared" si="4"/>
        <v>0</v>
      </c>
      <c r="K31" s="123">
        <f t="shared" si="4"/>
        <v>0</v>
      </c>
      <c r="L31" s="123">
        <f t="shared" si="4"/>
        <v>0</v>
      </c>
      <c r="M31" s="123">
        <v>0</v>
      </c>
      <c r="N31" s="123">
        <f aca="true" t="shared" si="5" ref="N31:S31">SUM(N32:N34)</f>
        <v>0</v>
      </c>
      <c r="O31" s="123">
        <f t="shared" si="5"/>
        <v>0</v>
      </c>
      <c r="P31" s="123">
        <f t="shared" si="5"/>
        <v>0</v>
      </c>
      <c r="Q31" s="123">
        <f t="shared" si="5"/>
        <v>0</v>
      </c>
      <c r="R31" s="123">
        <f t="shared" si="5"/>
        <v>0</v>
      </c>
      <c r="S31" s="123">
        <f t="shared" si="5"/>
        <v>0</v>
      </c>
      <c r="T31" s="123">
        <f>K31+N31+Q31</f>
        <v>0</v>
      </c>
      <c r="U31" s="123">
        <f aca="true" t="shared" si="6" ref="U31:AD31">SUM(U32:U34)</f>
        <v>0</v>
      </c>
      <c r="V31" s="123">
        <f t="shared" si="6"/>
        <v>0</v>
      </c>
      <c r="W31" s="123">
        <f t="shared" si="6"/>
        <v>0</v>
      </c>
      <c r="X31" s="123">
        <f t="shared" si="6"/>
        <v>0</v>
      </c>
      <c r="Y31" s="123">
        <f t="shared" si="6"/>
        <v>0</v>
      </c>
      <c r="Z31" s="123">
        <f t="shared" si="6"/>
        <v>0</v>
      </c>
      <c r="AA31" s="123">
        <f t="shared" si="6"/>
        <v>0</v>
      </c>
      <c r="AB31" s="123">
        <f t="shared" si="6"/>
        <v>0</v>
      </c>
      <c r="AC31" s="123">
        <f t="shared" si="6"/>
        <v>0</v>
      </c>
      <c r="AD31" s="123">
        <f t="shared" si="6"/>
        <v>0</v>
      </c>
      <c r="AE31" s="123">
        <f>SUM(S31+V31+Y31+AB31)</f>
        <v>0</v>
      </c>
      <c r="AF31" s="123">
        <f>T31+W31+Z31+AC31</f>
        <v>0</v>
      </c>
      <c r="AG31" s="123">
        <f aca="true" t="shared" si="7" ref="AG31:BA31">SUM(AG32:AG34)</f>
        <v>0</v>
      </c>
      <c r="AH31" s="123">
        <f t="shared" si="7"/>
        <v>0</v>
      </c>
      <c r="AI31" s="123">
        <f t="shared" si="7"/>
        <v>0</v>
      </c>
      <c r="AJ31" s="123">
        <f t="shared" si="7"/>
        <v>0</v>
      </c>
      <c r="AK31" s="123">
        <f t="shared" si="7"/>
        <v>0</v>
      </c>
      <c r="AL31" s="123">
        <f t="shared" si="7"/>
        <v>0</v>
      </c>
      <c r="AM31" s="123">
        <f t="shared" si="7"/>
        <v>0</v>
      </c>
      <c r="AN31" s="123">
        <f t="shared" si="7"/>
        <v>0</v>
      </c>
      <c r="AO31" s="123">
        <f t="shared" si="7"/>
        <v>0</v>
      </c>
      <c r="AP31" s="123">
        <f t="shared" si="7"/>
        <v>0</v>
      </c>
      <c r="AQ31" s="123">
        <f t="shared" si="7"/>
        <v>0</v>
      </c>
      <c r="AR31" s="123">
        <f t="shared" si="7"/>
        <v>0</v>
      </c>
      <c r="AS31" s="123">
        <f t="shared" si="7"/>
        <v>0</v>
      </c>
      <c r="AT31" s="123">
        <f t="shared" si="7"/>
        <v>0</v>
      </c>
      <c r="AU31" s="123">
        <f t="shared" si="7"/>
        <v>0</v>
      </c>
      <c r="AV31" s="123">
        <f t="shared" si="7"/>
        <v>0</v>
      </c>
      <c r="AW31" s="123">
        <f t="shared" si="7"/>
        <v>0</v>
      </c>
      <c r="AX31" s="123">
        <f t="shared" si="7"/>
        <v>0</v>
      </c>
      <c r="AY31" s="123">
        <f t="shared" si="7"/>
        <v>0</v>
      </c>
      <c r="AZ31" s="123">
        <f t="shared" si="7"/>
        <v>0</v>
      </c>
      <c r="BA31" s="123">
        <f t="shared" si="7"/>
        <v>0</v>
      </c>
      <c r="BB31" s="207" t="s">
        <v>325</v>
      </c>
      <c r="BC31" s="210" t="s">
        <v>320</v>
      </c>
    </row>
    <row r="32" spans="1:55" ht="25.5">
      <c r="A32" s="217"/>
      <c r="B32" s="206"/>
      <c r="C32" s="200"/>
      <c r="D32" s="203"/>
      <c r="E32" s="119" t="s">
        <v>273</v>
      </c>
      <c r="F32" s="123">
        <f>AP32+AS32+AV32+AY32</f>
        <v>0</v>
      </c>
      <c r="G32" s="123">
        <f>J32+M32+P32+V32+Y32+AB32+AH32+AK32+AN32+AT32+AW32+AZ32</f>
        <v>0</v>
      </c>
      <c r="H32" s="123">
        <f>AR32+AU32+AX32+BA32</f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f>I32+L32+O32</f>
        <v>0</v>
      </c>
      <c r="S32" s="123">
        <f>J32+M32+P32</f>
        <v>0</v>
      </c>
      <c r="T32" s="123">
        <f>K32+N32+Q32</f>
        <v>0</v>
      </c>
      <c r="U32" s="123">
        <v>0</v>
      </c>
      <c r="V32" s="123">
        <v>0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f>I32+L32+O32+U32+X32+AA32</f>
        <v>0</v>
      </c>
      <c r="AE32" s="123">
        <f>J32+M32+P32+V32+Y32+AB32</f>
        <v>0</v>
      </c>
      <c r="AF32" s="123">
        <f>K32+N32+Q32+W32+Z32+AC32</f>
        <v>0</v>
      </c>
      <c r="AG32" s="123">
        <v>0</v>
      </c>
      <c r="AH32" s="123">
        <v>0</v>
      </c>
      <c r="AI32" s="123">
        <v>0</v>
      </c>
      <c r="AJ32" s="123">
        <v>0</v>
      </c>
      <c r="AK32" s="123">
        <v>0</v>
      </c>
      <c r="AL32" s="123">
        <v>0</v>
      </c>
      <c r="AM32" s="123">
        <v>0</v>
      </c>
      <c r="AN32" s="123">
        <v>0</v>
      </c>
      <c r="AO32" s="123">
        <v>0</v>
      </c>
      <c r="AP32" s="123">
        <f>I32+L32+O32+U32+X32+AA32+AG32+AJ32+AM32</f>
        <v>0</v>
      </c>
      <c r="AQ32" s="123">
        <f>AE32+AH32+AK32+AN32</f>
        <v>0</v>
      </c>
      <c r="AR32" s="123">
        <f>AF32+AI32+AL32+AO32</f>
        <v>0</v>
      </c>
      <c r="AS32" s="123">
        <v>0</v>
      </c>
      <c r="AT32" s="123">
        <v>0</v>
      </c>
      <c r="AU32" s="123">
        <v>0</v>
      </c>
      <c r="AV32" s="123">
        <v>0</v>
      </c>
      <c r="AW32" s="123">
        <v>0</v>
      </c>
      <c r="AX32" s="123">
        <v>0</v>
      </c>
      <c r="AY32" s="123">
        <v>0</v>
      </c>
      <c r="AZ32" s="123">
        <v>0</v>
      </c>
      <c r="BA32" s="123">
        <v>0</v>
      </c>
      <c r="BB32" s="208"/>
      <c r="BC32" s="211"/>
    </row>
    <row r="33" spans="1:55" ht="30" customHeight="1">
      <c r="A33" s="217"/>
      <c r="B33" s="206"/>
      <c r="C33" s="200"/>
      <c r="D33" s="203"/>
      <c r="E33" s="119" t="s">
        <v>274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f>I33+L33+O33</f>
        <v>0</v>
      </c>
      <c r="S33" s="123">
        <f>J33+M33+P33</f>
        <v>0</v>
      </c>
      <c r="T33" s="123">
        <f>K33+N33+Q33</f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0</v>
      </c>
      <c r="AA33" s="123">
        <v>0</v>
      </c>
      <c r="AB33" s="123">
        <v>0</v>
      </c>
      <c r="AC33" s="123">
        <v>0</v>
      </c>
      <c r="AD33" s="123">
        <f>R33+U33+X33+AA33</f>
        <v>0</v>
      </c>
      <c r="AE33" s="123">
        <f>SUM(S33+V33+Y33+AB33)</f>
        <v>0</v>
      </c>
      <c r="AF33" s="123">
        <f>T33+W33+Z33+AC33</f>
        <v>0</v>
      </c>
      <c r="AG33" s="123">
        <v>0</v>
      </c>
      <c r="AH33" s="123">
        <v>0</v>
      </c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f>AD33+AG33+AJ33+AM33</f>
        <v>0</v>
      </c>
      <c r="AQ33" s="123">
        <f>AE33+AH33+AK33+AN33</f>
        <v>0</v>
      </c>
      <c r="AR33" s="123">
        <f>AF33+AI33+AL33+AO33</f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208"/>
      <c r="BC33" s="211"/>
    </row>
    <row r="34" spans="1:55" ht="39.75" customHeight="1">
      <c r="A34" s="217"/>
      <c r="B34" s="206"/>
      <c r="C34" s="201"/>
      <c r="D34" s="204"/>
      <c r="E34" s="124" t="s">
        <v>43</v>
      </c>
      <c r="F34" s="123">
        <f>AP34+AS34+AV34+AY34</f>
        <v>0</v>
      </c>
      <c r="G34" s="123">
        <f>AQ34+AT34+AW34+AZ34</f>
        <v>0</v>
      </c>
      <c r="H34" s="123">
        <f>AR34+AU34+AX34+BA34</f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0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0</v>
      </c>
      <c r="AH34" s="123">
        <v>0</v>
      </c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f>AF34+AI34+AL34+AO34</f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209"/>
      <c r="BC34" s="212"/>
    </row>
    <row r="35" spans="1:55" ht="12.75" customHeight="1">
      <c r="A35" s="196" t="s">
        <v>277</v>
      </c>
      <c r="B35" s="199" t="s">
        <v>302</v>
      </c>
      <c r="C35" s="199" t="s">
        <v>303</v>
      </c>
      <c r="D35" s="202" t="s">
        <v>304</v>
      </c>
      <c r="E35" s="40" t="s">
        <v>42</v>
      </c>
      <c r="F35" s="123">
        <f aca="true" t="shared" si="8" ref="F35:L35">SUM(F36:F38)</f>
        <v>0</v>
      </c>
      <c r="G35" s="123">
        <f t="shared" si="8"/>
        <v>0</v>
      </c>
      <c r="H35" s="123">
        <f t="shared" si="8"/>
        <v>0</v>
      </c>
      <c r="I35" s="123">
        <f t="shared" si="8"/>
        <v>0</v>
      </c>
      <c r="J35" s="123">
        <f t="shared" si="8"/>
        <v>0</v>
      </c>
      <c r="K35" s="123">
        <f t="shared" si="8"/>
        <v>0</v>
      </c>
      <c r="L35" s="123">
        <f t="shared" si="8"/>
        <v>0</v>
      </c>
      <c r="M35" s="123">
        <v>0</v>
      </c>
      <c r="N35" s="123">
        <f>SUM(N36:N38)</f>
        <v>0</v>
      </c>
      <c r="O35" s="123">
        <v>0</v>
      </c>
      <c r="P35" s="123">
        <f>SUM(P36:P38)</f>
        <v>0</v>
      </c>
      <c r="Q35" s="123">
        <f>SUM(Q36:Q38)</f>
        <v>0</v>
      </c>
      <c r="R35" s="123">
        <f>SUM(R36:R38)</f>
        <v>0</v>
      </c>
      <c r="S35" s="123">
        <f>SUM(S36:S38)</f>
        <v>0</v>
      </c>
      <c r="T35" s="123">
        <f>K35+N35+Q35</f>
        <v>0</v>
      </c>
      <c r="U35" s="123">
        <f aca="true" t="shared" si="9" ref="U35:AD35">SUM(U36:U38)</f>
        <v>0</v>
      </c>
      <c r="V35" s="123">
        <f t="shared" si="9"/>
        <v>0</v>
      </c>
      <c r="W35" s="123">
        <f t="shared" si="9"/>
        <v>0</v>
      </c>
      <c r="X35" s="123">
        <f t="shared" si="9"/>
        <v>0</v>
      </c>
      <c r="Y35" s="123">
        <f t="shared" si="9"/>
        <v>0</v>
      </c>
      <c r="Z35" s="123">
        <f t="shared" si="9"/>
        <v>0</v>
      </c>
      <c r="AA35" s="123">
        <f t="shared" si="9"/>
        <v>0</v>
      </c>
      <c r="AB35" s="123">
        <f t="shared" si="9"/>
        <v>0</v>
      </c>
      <c r="AC35" s="123">
        <f t="shared" si="9"/>
        <v>0</v>
      </c>
      <c r="AD35" s="123">
        <f t="shared" si="9"/>
        <v>0</v>
      </c>
      <c r="AE35" s="123">
        <f>SUM(S35+V35+Y35+AB35)</f>
        <v>0</v>
      </c>
      <c r="AF35" s="123">
        <f>T35+W35+Z35+AC35</f>
        <v>0</v>
      </c>
      <c r="AG35" s="123">
        <f aca="true" t="shared" si="10" ref="AG35:BA35">SUM(AG36:AG38)</f>
        <v>0</v>
      </c>
      <c r="AH35" s="123">
        <f t="shared" si="10"/>
        <v>0</v>
      </c>
      <c r="AI35" s="123">
        <f t="shared" si="10"/>
        <v>0</v>
      </c>
      <c r="AJ35" s="123">
        <f t="shared" si="10"/>
        <v>0</v>
      </c>
      <c r="AK35" s="123">
        <f t="shared" si="10"/>
        <v>0</v>
      </c>
      <c r="AL35" s="123">
        <f t="shared" si="10"/>
        <v>0</v>
      </c>
      <c r="AM35" s="123">
        <f t="shared" si="10"/>
        <v>0</v>
      </c>
      <c r="AN35" s="123">
        <f t="shared" si="10"/>
        <v>0</v>
      </c>
      <c r="AO35" s="123">
        <f t="shared" si="10"/>
        <v>0</v>
      </c>
      <c r="AP35" s="123">
        <f t="shared" si="10"/>
        <v>0</v>
      </c>
      <c r="AQ35" s="123">
        <f t="shared" si="10"/>
        <v>0</v>
      </c>
      <c r="AR35" s="123">
        <f t="shared" si="10"/>
        <v>0</v>
      </c>
      <c r="AS35" s="123">
        <f t="shared" si="10"/>
        <v>0</v>
      </c>
      <c r="AT35" s="123">
        <f t="shared" si="10"/>
        <v>0</v>
      </c>
      <c r="AU35" s="123">
        <f t="shared" si="10"/>
        <v>0</v>
      </c>
      <c r="AV35" s="123">
        <f t="shared" si="10"/>
        <v>0</v>
      </c>
      <c r="AW35" s="123">
        <f t="shared" si="10"/>
        <v>0</v>
      </c>
      <c r="AX35" s="123">
        <f t="shared" si="10"/>
        <v>0</v>
      </c>
      <c r="AY35" s="123">
        <f t="shared" si="10"/>
        <v>0</v>
      </c>
      <c r="AZ35" s="123">
        <f t="shared" si="10"/>
        <v>0</v>
      </c>
      <c r="BA35" s="123">
        <f t="shared" si="10"/>
        <v>0</v>
      </c>
      <c r="BB35" s="207" t="s">
        <v>326</v>
      </c>
      <c r="BC35" s="210" t="s">
        <v>320</v>
      </c>
    </row>
    <row r="36" spans="1:55" ht="25.5">
      <c r="A36" s="197"/>
      <c r="B36" s="200"/>
      <c r="C36" s="200"/>
      <c r="D36" s="203"/>
      <c r="E36" s="119" t="s">
        <v>273</v>
      </c>
      <c r="F36" s="123">
        <f>AP36+AS36+AV36+AY36</f>
        <v>0</v>
      </c>
      <c r="G36" s="123">
        <f>J36+M36+P36+V36+Y36+AB36+AH36+AK36+AN36+AT36+AW36+AZ36</f>
        <v>0</v>
      </c>
      <c r="H36" s="123">
        <f>AR36+AU36+AX36+BA36</f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f>I36+L36+O36</f>
        <v>0</v>
      </c>
      <c r="S36" s="123">
        <f>J36+M36+P36</f>
        <v>0</v>
      </c>
      <c r="T36" s="123">
        <f>K36+N36+Q36</f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f>I36+L36+O36+U36+X36+AA36</f>
        <v>0</v>
      </c>
      <c r="AE36" s="123">
        <f>J36+M36+P36+V36+Y36+AB36</f>
        <v>0</v>
      </c>
      <c r="AF36" s="123">
        <f>K36+N36+Q36+W36+Z36+AC36</f>
        <v>0</v>
      </c>
      <c r="AG36" s="123">
        <v>0</v>
      </c>
      <c r="AH36" s="123">
        <v>0</v>
      </c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f>I36+L36+O36+U36+X36+AA36+AG36+AJ36+AM36</f>
        <v>0</v>
      </c>
      <c r="AQ36" s="123">
        <f>AE36+AH36+AK36+AN36</f>
        <v>0</v>
      </c>
      <c r="AR36" s="123">
        <f>AF36+AI36+AL36+AO36</f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208"/>
      <c r="BC36" s="211"/>
    </row>
    <row r="37" spans="1:55" ht="30.75" customHeight="1">
      <c r="A37" s="197"/>
      <c r="B37" s="200"/>
      <c r="C37" s="200"/>
      <c r="D37" s="203"/>
      <c r="E37" s="119" t="s">
        <v>274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f>I37+L37+O37</f>
        <v>0</v>
      </c>
      <c r="S37" s="123">
        <f>J37+M37+P37</f>
        <v>0</v>
      </c>
      <c r="T37" s="123">
        <f>K37+N37+Q37</f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f>R37+U37+X37+AA37</f>
        <v>0</v>
      </c>
      <c r="AE37" s="123">
        <f>SUM(S37+V37+Y37+AB37)</f>
        <v>0</v>
      </c>
      <c r="AF37" s="123">
        <f>T37+W37+Z37+AC37</f>
        <v>0</v>
      </c>
      <c r="AG37" s="123">
        <v>0</v>
      </c>
      <c r="AH37" s="123">
        <v>0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f>AD37+AG37+AJ37+AM37</f>
        <v>0</v>
      </c>
      <c r="AQ37" s="123">
        <f>AE37+AH37+AK37+AN37</f>
        <v>0</v>
      </c>
      <c r="AR37" s="123">
        <f>AF37+AI37+AL37+AO37</f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208"/>
      <c r="BC37" s="211"/>
    </row>
    <row r="38" spans="1:55" ht="27.75" customHeight="1">
      <c r="A38" s="198"/>
      <c r="B38" s="201"/>
      <c r="C38" s="201"/>
      <c r="D38" s="204"/>
      <c r="E38" s="124" t="s">
        <v>43</v>
      </c>
      <c r="F38" s="123">
        <f>AP38+AS38+AV38+AY38</f>
        <v>0</v>
      </c>
      <c r="G38" s="123">
        <f>AQ38+AT38+AW38+AZ38</f>
        <v>0</v>
      </c>
      <c r="H38" s="123">
        <f>AR38+AU38+AX38+BA38</f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f>AF38+AI38+AL38+AO38</f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209"/>
      <c r="BC38" s="212"/>
    </row>
    <row r="39" spans="1:55" ht="12.75" customHeight="1">
      <c r="A39" s="196" t="s">
        <v>278</v>
      </c>
      <c r="B39" s="199" t="s">
        <v>305</v>
      </c>
      <c r="C39" s="199" t="s">
        <v>306</v>
      </c>
      <c r="D39" s="202" t="s">
        <v>307</v>
      </c>
      <c r="E39" s="40" t="s">
        <v>42</v>
      </c>
      <c r="F39" s="123">
        <f aca="true" t="shared" si="11" ref="F39:L39">SUM(F40:F42)</f>
        <v>0</v>
      </c>
      <c r="G39" s="123">
        <f t="shared" si="11"/>
        <v>0</v>
      </c>
      <c r="H39" s="123">
        <f t="shared" si="11"/>
        <v>0</v>
      </c>
      <c r="I39" s="123">
        <f t="shared" si="11"/>
        <v>0</v>
      </c>
      <c r="J39" s="123">
        <f t="shared" si="11"/>
        <v>0</v>
      </c>
      <c r="K39" s="123">
        <f t="shared" si="11"/>
        <v>0</v>
      </c>
      <c r="L39" s="123">
        <f t="shared" si="11"/>
        <v>0</v>
      </c>
      <c r="M39" s="123">
        <v>0</v>
      </c>
      <c r="N39" s="123">
        <f>SUM(N40:N42)</f>
        <v>0</v>
      </c>
      <c r="O39" s="123">
        <v>0</v>
      </c>
      <c r="P39" s="123">
        <f>SUM(P40:P42)</f>
        <v>0</v>
      </c>
      <c r="Q39" s="123">
        <f>SUM(Q40:Q42)</f>
        <v>0</v>
      </c>
      <c r="R39" s="123">
        <f>SUM(R40:R42)</f>
        <v>0</v>
      </c>
      <c r="S39" s="123">
        <f>SUM(S40:S42)</f>
        <v>0</v>
      </c>
      <c r="T39" s="123">
        <f>K39+N39+Q39</f>
        <v>0</v>
      </c>
      <c r="U39" s="123">
        <f aca="true" t="shared" si="12" ref="U39:AD39">SUM(U40:U42)</f>
        <v>0</v>
      </c>
      <c r="V39" s="123">
        <f t="shared" si="12"/>
        <v>0</v>
      </c>
      <c r="W39" s="123">
        <f t="shared" si="12"/>
        <v>0</v>
      </c>
      <c r="X39" s="123">
        <f t="shared" si="12"/>
        <v>0</v>
      </c>
      <c r="Y39" s="123">
        <f t="shared" si="12"/>
        <v>0</v>
      </c>
      <c r="Z39" s="123">
        <f t="shared" si="12"/>
        <v>0</v>
      </c>
      <c r="AA39" s="123">
        <f t="shared" si="12"/>
        <v>0</v>
      </c>
      <c r="AB39" s="123">
        <f t="shared" si="12"/>
        <v>0</v>
      </c>
      <c r="AC39" s="123">
        <f t="shared" si="12"/>
        <v>0</v>
      </c>
      <c r="AD39" s="123">
        <f t="shared" si="12"/>
        <v>0</v>
      </c>
      <c r="AE39" s="123">
        <f>SUM(S39+V39+Y39+AB39)</f>
        <v>0</v>
      </c>
      <c r="AF39" s="123">
        <f>T39+W39+Z39+AC39</f>
        <v>0</v>
      </c>
      <c r="AG39" s="123">
        <f aca="true" t="shared" si="13" ref="AG39:BA39">SUM(AG40:AG42)</f>
        <v>0</v>
      </c>
      <c r="AH39" s="123">
        <f t="shared" si="13"/>
        <v>0</v>
      </c>
      <c r="AI39" s="123">
        <f t="shared" si="13"/>
        <v>0</v>
      </c>
      <c r="AJ39" s="123">
        <f t="shared" si="13"/>
        <v>0</v>
      </c>
      <c r="AK39" s="123">
        <f t="shared" si="13"/>
        <v>0</v>
      </c>
      <c r="AL39" s="123">
        <f t="shared" si="13"/>
        <v>0</v>
      </c>
      <c r="AM39" s="123">
        <f t="shared" si="13"/>
        <v>0</v>
      </c>
      <c r="AN39" s="123">
        <f t="shared" si="13"/>
        <v>0</v>
      </c>
      <c r="AO39" s="123">
        <f t="shared" si="13"/>
        <v>0</v>
      </c>
      <c r="AP39" s="123">
        <f t="shared" si="13"/>
        <v>0</v>
      </c>
      <c r="AQ39" s="123">
        <f t="shared" si="13"/>
        <v>0</v>
      </c>
      <c r="AR39" s="123">
        <f t="shared" si="13"/>
        <v>0</v>
      </c>
      <c r="AS39" s="123">
        <f t="shared" si="13"/>
        <v>0</v>
      </c>
      <c r="AT39" s="123">
        <f t="shared" si="13"/>
        <v>0</v>
      </c>
      <c r="AU39" s="123">
        <f t="shared" si="13"/>
        <v>0</v>
      </c>
      <c r="AV39" s="123">
        <f t="shared" si="13"/>
        <v>0</v>
      </c>
      <c r="AW39" s="123">
        <f t="shared" si="13"/>
        <v>0</v>
      </c>
      <c r="AX39" s="123">
        <f t="shared" si="13"/>
        <v>0</v>
      </c>
      <c r="AY39" s="123">
        <f t="shared" si="13"/>
        <v>0</v>
      </c>
      <c r="AZ39" s="123">
        <f t="shared" si="13"/>
        <v>0</v>
      </c>
      <c r="BA39" s="123">
        <f t="shared" si="13"/>
        <v>0</v>
      </c>
      <c r="BB39" s="207" t="s">
        <v>327</v>
      </c>
      <c r="BC39" s="210" t="s">
        <v>320</v>
      </c>
    </row>
    <row r="40" spans="1:55" ht="25.5">
      <c r="A40" s="197"/>
      <c r="B40" s="200"/>
      <c r="C40" s="200"/>
      <c r="D40" s="203"/>
      <c r="E40" s="119" t="s">
        <v>273</v>
      </c>
      <c r="F40" s="123">
        <f>AP40+AS40+AV40+AY40</f>
        <v>0</v>
      </c>
      <c r="G40" s="123">
        <f>J40+M40+P40+V40+Y40+AB40+AH40+AK40+AN40+AT40+AW40+AZ40</f>
        <v>0</v>
      </c>
      <c r="H40" s="123">
        <f>AR40+AU40+AX40+BA40</f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f>I40+L40+O40</f>
        <v>0</v>
      </c>
      <c r="S40" s="123">
        <f>J40+M40+P40</f>
        <v>0</v>
      </c>
      <c r="T40" s="123">
        <f>K40+N40+Q40</f>
        <v>0</v>
      </c>
      <c r="U40" s="123">
        <v>0</v>
      </c>
      <c r="V40" s="123">
        <v>0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f>I40+L40+O40+U40+X40+AA40</f>
        <v>0</v>
      </c>
      <c r="AE40" s="123">
        <f>J40+M40+P40+V40+Y40+AB40</f>
        <v>0</v>
      </c>
      <c r="AF40" s="123">
        <f>K40+N40+Q40+W40+Z40+AC40</f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f>I40+L40+O40+U40+X40+AA40+AG40+AJ40+AM40</f>
        <v>0</v>
      </c>
      <c r="AQ40" s="123">
        <f>AE40+AH40+AK40+AN40</f>
        <v>0</v>
      </c>
      <c r="AR40" s="123">
        <f>AF40+AI40+AL40+AO40</f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23">
        <v>0</v>
      </c>
      <c r="BB40" s="208"/>
      <c r="BC40" s="211"/>
    </row>
    <row r="41" spans="1:55" ht="30.75" customHeight="1">
      <c r="A41" s="197"/>
      <c r="B41" s="200"/>
      <c r="C41" s="200"/>
      <c r="D41" s="203"/>
      <c r="E41" s="119" t="s">
        <v>274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f>I41+L41+O41</f>
        <v>0</v>
      </c>
      <c r="S41" s="123">
        <f>J41+M41+P41</f>
        <v>0</v>
      </c>
      <c r="T41" s="123">
        <f>K41+N41+Q41</f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f>R41+U41+X41+AA41</f>
        <v>0</v>
      </c>
      <c r="AE41" s="123">
        <f>SUM(S41+V41+Y41+AB41)</f>
        <v>0</v>
      </c>
      <c r="AF41" s="123">
        <f>T41+W41+Z41+AC41</f>
        <v>0</v>
      </c>
      <c r="AG41" s="123">
        <v>0</v>
      </c>
      <c r="AH41" s="123">
        <v>0</v>
      </c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f>AD41+AG41+AJ41+AM41</f>
        <v>0</v>
      </c>
      <c r="AQ41" s="123">
        <f>AE41+AH41+AK41+AN41</f>
        <v>0</v>
      </c>
      <c r="AR41" s="123">
        <f>AF41+AI41+AL41+AO41</f>
        <v>0</v>
      </c>
      <c r="AS41" s="123">
        <v>0</v>
      </c>
      <c r="AT41" s="123">
        <v>0</v>
      </c>
      <c r="AU41" s="123">
        <v>0</v>
      </c>
      <c r="AV41" s="123">
        <v>0</v>
      </c>
      <c r="AW41" s="123">
        <v>0</v>
      </c>
      <c r="AX41" s="123">
        <v>0</v>
      </c>
      <c r="AY41" s="123">
        <v>0</v>
      </c>
      <c r="AZ41" s="123">
        <v>0</v>
      </c>
      <c r="BA41" s="123">
        <v>0</v>
      </c>
      <c r="BB41" s="208"/>
      <c r="BC41" s="211"/>
    </row>
    <row r="42" spans="1:55" ht="100.5" customHeight="1">
      <c r="A42" s="198"/>
      <c r="B42" s="201"/>
      <c r="C42" s="201"/>
      <c r="D42" s="204"/>
      <c r="E42" s="124" t="s">
        <v>43</v>
      </c>
      <c r="F42" s="123">
        <f>AP42+AS42+AV42+AY42</f>
        <v>0</v>
      </c>
      <c r="G42" s="123">
        <f>AQ42+AT42+AW42+AZ42</f>
        <v>0</v>
      </c>
      <c r="H42" s="123">
        <f>AR42+AU42+AX42+BA42</f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f>AF42+AI42+AL42+AO42</f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23">
        <v>0</v>
      </c>
      <c r="BB42" s="209"/>
      <c r="BC42" s="212"/>
    </row>
    <row r="43" spans="1:55" ht="19.5" customHeight="1">
      <c r="A43" s="238" t="s">
        <v>308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40"/>
    </row>
    <row r="44" spans="1:55" ht="12.75">
      <c r="A44" s="205" t="s">
        <v>264</v>
      </c>
      <c r="B44" s="206" t="s">
        <v>310</v>
      </c>
      <c r="C44" s="199" t="s">
        <v>299</v>
      </c>
      <c r="D44" s="199" t="s">
        <v>311</v>
      </c>
      <c r="E44" s="40" t="s">
        <v>42</v>
      </c>
      <c r="F44" s="123">
        <f aca="true" t="shared" si="14" ref="F44:L44">SUM(F45:F47)</f>
        <v>0</v>
      </c>
      <c r="G44" s="123">
        <f t="shared" si="14"/>
        <v>0</v>
      </c>
      <c r="H44" s="123">
        <f t="shared" si="14"/>
        <v>0</v>
      </c>
      <c r="I44" s="123">
        <f t="shared" si="14"/>
        <v>0</v>
      </c>
      <c r="J44" s="123">
        <f t="shared" si="14"/>
        <v>0</v>
      </c>
      <c r="K44" s="123">
        <f t="shared" si="14"/>
        <v>0</v>
      </c>
      <c r="L44" s="123">
        <f t="shared" si="14"/>
        <v>0</v>
      </c>
      <c r="M44" s="123">
        <v>0</v>
      </c>
      <c r="N44" s="123">
        <f aca="true" t="shared" si="15" ref="N44:S44">SUM(N45:N47)</f>
        <v>0</v>
      </c>
      <c r="O44" s="123">
        <f t="shared" si="15"/>
        <v>0</v>
      </c>
      <c r="P44" s="123">
        <f t="shared" si="15"/>
        <v>0</v>
      </c>
      <c r="Q44" s="123">
        <f t="shared" si="15"/>
        <v>0</v>
      </c>
      <c r="R44" s="123">
        <f t="shared" si="15"/>
        <v>0</v>
      </c>
      <c r="S44" s="123">
        <f t="shared" si="15"/>
        <v>0</v>
      </c>
      <c r="T44" s="123">
        <f>K44+N44+Q44</f>
        <v>0</v>
      </c>
      <c r="U44" s="123">
        <f aca="true" t="shared" si="16" ref="U44:AD44">SUM(U45:U47)</f>
        <v>0</v>
      </c>
      <c r="V44" s="123">
        <f t="shared" si="16"/>
        <v>0</v>
      </c>
      <c r="W44" s="123">
        <f t="shared" si="16"/>
        <v>0</v>
      </c>
      <c r="X44" s="123">
        <f t="shared" si="16"/>
        <v>0</v>
      </c>
      <c r="Y44" s="123">
        <f t="shared" si="16"/>
        <v>0</v>
      </c>
      <c r="Z44" s="123">
        <f t="shared" si="16"/>
        <v>0</v>
      </c>
      <c r="AA44" s="123">
        <f t="shared" si="16"/>
        <v>0</v>
      </c>
      <c r="AB44" s="123">
        <f t="shared" si="16"/>
        <v>0</v>
      </c>
      <c r="AC44" s="123">
        <f t="shared" si="16"/>
        <v>0</v>
      </c>
      <c r="AD44" s="123">
        <f t="shared" si="16"/>
        <v>0</v>
      </c>
      <c r="AE44" s="123">
        <f>SUM(S44+V44+Y44+AB44)</f>
        <v>0</v>
      </c>
      <c r="AF44" s="123">
        <f>T44+W44+Z44+AC44</f>
        <v>0</v>
      </c>
      <c r="AG44" s="123">
        <f aca="true" t="shared" si="17" ref="AG44:BA44">SUM(AG45:AG47)</f>
        <v>0</v>
      </c>
      <c r="AH44" s="123">
        <f t="shared" si="17"/>
        <v>0</v>
      </c>
      <c r="AI44" s="123">
        <f t="shared" si="17"/>
        <v>0</v>
      </c>
      <c r="AJ44" s="123">
        <f t="shared" si="17"/>
        <v>0</v>
      </c>
      <c r="AK44" s="123">
        <f t="shared" si="17"/>
        <v>0</v>
      </c>
      <c r="AL44" s="123">
        <f t="shared" si="17"/>
        <v>0</v>
      </c>
      <c r="AM44" s="123">
        <f t="shared" si="17"/>
        <v>0</v>
      </c>
      <c r="AN44" s="123">
        <f t="shared" si="17"/>
        <v>0</v>
      </c>
      <c r="AO44" s="123">
        <f t="shared" si="17"/>
        <v>0</v>
      </c>
      <c r="AP44" s="123">
        <f t="shared" si="17"/>
        <v>0</v>
      </c>
      <c r="AQ44" s="123">
        <f t="shared" si="17"/>
        <v>0</v>
      </c>
      <c r="AR44" s="123">
        <f t="shared" si="17"/>
        <v>0</v>
      </c>
      <c r="AS44" s="123">
        <f t="shared" si="17"/>
        <v>0</v>
      </c>
      <c r="AT44" s="123">
        <f t="shared" si="17"/>
        <v>0</v>
      </c>
      <c r="AU44" s="123">
        <f t="shared" si="17"/>
        <v>0</v>
      </c>
      <c r="AV44" s="123">
        <f t="shared" si="17"/>
        <v>0</v>
      </c>
      <c r="AW44" s="123">
        <f t="shared" si="17"/>
        <v>0</v>
      </c>
      <c r="AX44" s="123">
        <f t="shared" si="17"/>
        <v>0</v>
      </c>
      <c r="AY44" s="123">
        <f t="shared" si="17"/>
        <v>0</v>
      </c>
      <c r="AZ44" s="123">
        <f t="shared" si="17"/>
        <v>0</v>
      </c>
      <c r="BA44" s="123">
        <f t="shared" si="17"/>
        <v>0</v>
      </c>
      <c r="BB44" s="207" t="s">
        <v>328</v>
      </c>
      <c r="BC44" s="207"/>
    </row>
    <row r="45" spans="1:55" ht="25.5">
      <c r="A45" s="205"/>
      <c r="B45" s="206"/>
      <c r="C45" s="200"/>
      <c r="D45" s="200"/>
      <c r="E45" s="119" t="s">
        <v>273</v>
      </c>
      <c r="F45" s="123">
        <f>AP45+AS45+AV45+AY45</f>
        <v>0</v>
      </c>
      <c r="G45" s="123">
        <f>J45+M45+P45+V45+Y45+AB45+AH45+AK45+AN45+AT45+AW45+AZ45</f>
        <v>0</v>
      </c>
      <c r="H45" s="123">
        <f>AR45+AU45+AX45+BA45</f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f>I45+L45+O45</f>
        <v>0</v>
      </c>
      <c r="S45" s="123">
        <f>J45+M45+P45</f>
        <v>0</v>
      </c>
      <c r="T45" s="123">
        <f>K45+N45+Q45</f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f>I45+L45+O45+U45+X45+AA45</f>
        <v>0</v>
      </c>
      <c r="AE45" s="123">
        <f>J45+M45+P45+V45+Y45+AB45</f>
        <v>0</v>
      </c>
      <c r="AF45" s="123">
        <f>K45+N45+Q45+W45+Z45+AC45</f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3">
        <f>I45+L45+O45+U45+X45+AA45+AG45+AJ45+AM45</f>
        <v>0</v>
      </c>
      <c r="AQ45" s="123">
        <f>AE45+AH45+AK45+AN45</f>
        <v>0</v>
      </c>
      <c r="AR45" s="123">
        <f>AF45+AI45+AL45+AO45</f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208"/>
      <c r="BC45" s="208"/>
    </row>
    <row r="46" spans="1:55" ht="33" customHeight="1">
      <c r="A46" s="205"/>
      <c r="B46" s="206"/>
      <c r="C46" s="200"/>
      <c r="D46" s="200"/>
      <c r="E46" s="119" t="s">
        <v>274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f>I46+L46+O46</f>
        <v>0</v>
      </c>
      <c r="S46" s="123">
        <f>J46+M46+P46</f>
        <v>0</v>
      </c>
      <c r="T46" s="123">
        <f>K46+N46+Q46</f>
        <v>0</v>
      </c>
      <c r="U46" s="123"/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0</v>
      </c>
      <c r="AC46" s="123">
        <v>0</v>
      </c>
      <c r="AD46" s="123">
        <f>R46+U46+X46+AA46</f>
        <v>0</v>
      </c>
      <c r="AE46" s="123">
        <f>SUM(S46+V46+Y46+AB46)</f>
        <v>0</v>
      </c>
      <c r="AF46" s="123">
        <f>T46+W46+Z46+AC46</f>
        <v>0</v>
      </c>
      <c r="AG46" s="123">
        <v>0</v>
      </c>
      <c r="AH46" s="123">
        <v>0</v>
      </c>
      <c r="AI46" s="123">
        <v>0</v>
      </c>
      <c r="AJ46" s="123">
        <v>0</v>
      </c>
      <c r="AK46" s="123">
        <v>0</v>
      </c>
      <c r="AL46" s="123">
        <v>0</v>
      </c>
      <c r="AM46" s="123">
        <v>0</v>
      </c>
      <c r="AN46" s="123">
        <v>0</v>
      </c>
      <c r="AO46" s="123">
        <v>0</v>
      </c>
      <c r="AP46" s="123">
        <f>AD46+AG46+AJ46+AM46</f>
        <v>0</v>
      </c>
      <c r="AQ46" s="123">
        <f>AE46+AH46+AK46+AN46</f>
        <v>0</v>
      </c>
      <c r="AR46" s="123">
        <f>AF46+AI46+AL46+AO46</f>
        <v>0</v>
      </c>
      <c r="AS46" s="123">
        <v>0</v>
      </c>
      <c r="AT46" s="123">
        <v>0</v>
      </c>
      <c r="AU46" s="123">
        <v>0</v>
      </c>
      <c r="AV46" s="123">
        <v>0</v>
      </c>
      <c r="AW46" s="123">
        <v>0</v>
      </c>
      <c r="AX46" s="123">
        <v>0</v>
      </c>
      <c r="AY46" s="123">
        <v>0</v>
      </c>
      <c r="AZ46" s="123">
        <v>0</v>
      </c>
      <c r="BA46" s="123">
        <v>0</v>
      </c>
      <c r="BB46" s="208"/>
      <c r="BC46" s="208"/>
    </row>
    <row r="47" spans="1:55" ht="34.5" customHeight="1">
      <c r="A47" s="205"/>
      <c r="B47" s="206"/>
      <c r="C47" s="201"/>
      <c r="D47" s="201"/>
      <c r="E47" s="124" t="s">
        <v>43</v>
      </c>
      <c r="F47" s="123">
        <f>AP47+AS47+AV47+AY47</f>
        <v>0</v>
      </c>
      <c r="G47" s="123">
        <f>AQ47+AT47+AW47+AZ47</f>
        <v>0</v>
      </c>
      <c r="H47" s="123">
        <f>AR47+AU47+AX47+BA47</f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0</v>
      </c>
      <c r="AD47" s="123">
        <v>0</v>
      </c>
      <c r="AE47" s="123">
        <v>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23">
        <v>0</v>
      </c>
      <c r="AP47" s="123">
        <v>0</v>
      </c>
      <c r="AQ47" s="123">
        <v>0</v>
      </c>
      <c r="AR47" s="123">
        <f>AF47+AI47+AL47+AO47</f>
        <v>0</v>
      </c>
      <c r="AS47" s="123">
        <v>0</v>
      </c>
      <c r="AT47" s="123">
        <v>0</v>
      </c>
      <c r="AU47" s="123">
        <v>0</v>
      </c>
      <c r="AV47" s="123">
        <v>0</v>
      </c>
      <c r="AW47" s="123">
        <v>0</v>
      </c>
      <c r="AX47" s="123">
        <v>0</v>
      </c>
      <c r="AY47" s="123">
        <v>0</v>
      </c>
      <c r="AZ47" s="123">
        <v>0</v>
      </c>
      <c r="BA47" s="123">
        <v>0</v>
      </c>
      <c r="BB47" s="209"/>
      <c r="BC47" s="209"/>
    </row>
    <row r="48" spans="1:55" ht="12.75">
      <c r="A48" s="205" t="s">
        <v>275</v>
      </c>
      <c r="B48" s="206" t="s">
        <v>312</v>
      </c>
      <c r="C48" s="199" t="s">
        <v>313</v>
      </c>
      <c r="D48" s="202" t="s">
        <v>314</v>
      </c>
      <c r="E48" s="40" t="s">
        <v>42</v>
      </c>
      <c r="F48" s="123">
        <f aca="true" t="shared" si="18" ref="F48:L48">SUM(F49:F51)</f>
        <v>0</v>
      </c>
      <c r="G48" s="123">
        <f t="shared" si="18"/>
        <v>0</v>
      </c>
      <c r="H48" s="123">
        <f t="shared" si="18"/>
        <v>0</v>
      </c>
      <c r="I48" s="123">
        <f t="shared" si="18"/>
        <v>0</v>
      </c>
      <c r="J48" s="123">
        <f t="shared" si="18"/>
        <v>0</v>
      </c>
      <c r="K48" s="123">
        <f t="shared" si="18"/>
        <v>0</v>
      </c>
      <c r="L48" s="123">
        <f t="shared" si="18"/>
        <v>0</v>
      </c>
      <c r="M48" s="123">
        <v>0</v>
      </c>
      <c r="N48" s="123">
        <f aca="true" t="shared" si="19" ref="N48:S48">SUM(N49:N51)</f>
        <v>0</v>
      </c>
      <c r="O48" s="123">
        <f t="shared" si="19"/>
        <v>0</v>
      </c>
      <c r="P48" s="123">
        <f t="shared" si="19"/>
        <v>0</v>
      </c>
      <c r="Q48" s="123">
        <f t="shared" si="19"/>
        <v>0</v>
      </c>
      <c r="R48" s="123">
        <f t="shared" si="19"/>
        <v>0</v>
      </c>
      <c r="S48" s="123">
        <f t="shared" si="19"/>
        <v>0</v>
      </c>
      <c r="T48" s="123">
        <f>K48+N48+Q48</f>
        <v>0</v>
      </c>
      <c r="U48" s="123">
        <f aca="true" t="shared" si="20" ref="U48:AD48">SUM(U49:U51)</f>
        <v>0</v>
      </c>
      <c r="V48" s="123">
        <f t="shared" si="20"/>
        <v>0</v>
      </c>
      <c r="W48" s="123">
        <f t="shared" si="20"/>
        <v>0</v>
      </c>
      <c r="X48" s="123">
        <f t="shared" si="20"/>
        <v>0</v>
      </c>
      <c r="Y48" s="123">
        <f t="shared" si="20"/>
        <v>0</v>
      </c>
      <c r="Z48" s="123">
        <f t="shared" si="20"/>
        <v>0</v>
      </c>
      <c r="AA48" s="123">
        <f t="shared" si="20"/>
        <v>0</v>
      </c>
      <c r="AB48" s="123">
        <f t="shared" si="20"/>
        <v>0</v>
      </c>
      <c r="AC48" s="123">
        <f t="shared" si="20"/>
        <v>0</v>
      </c>
      <c r="AD48" s="123">
        <f t="shared" si="20"/>
        <v>0</v>
      </c>
      <c r="AE48" s="123">
        <f>SUM(S48+V48+Y48+AB48)</f>
        <v>0</v>
      </c>
      <c r="AF48" s="123">
        <f>T48+W48+Z48+AC48</f>
        <v>0</v>
      </c>
      <c r="AG48" s="123">
        <f aca="true" t="shared" si="21" ref="AG48:BA48">SUM(AG49:AG51)</f>
        <v>0</v>
      </c>
      <c r="AH48" s="123">
        <f t="shared" si="21"/>
        <v>0</v>
      </c>
      <c r="AI48" s="123">
        <f t="shared" si="21"/>
        <v>0</v>
      </c>
      <c r="AJ48" s="123">
        <f t="shared" si="21"/>
        <v>0</v>
      </c>
      <c r="AK48" s="123">
        <f t="shared" si="21"/>
        <v>0</v>
      </c>
      <c r="AL48" s="123">
        <f t="shared" si="21"/>
        <v>0</v>
      </c>
      <c r="AM48" s="123">
        <f t="shared" si="21"/>
        <v>0</v>
      </c>
      <c r="AN48" s="123">
        <f t="shared" si="21"/>
        <v>0</v>
      </c>
      <c r="AO48" s="123">
        <f t="shared" si="21"/>
        <v>0</v>
      </c>
      <c r="AP48" s="123">
        <f t="shared" si="21"/>
        <v>0</v>
      </c>
      <c r="AQ48" s="123">
        <f t="shared" si="21"/>
        <v>0</v>
      </c>
      <c r="AR48" s="123">
        <f t="shared" si="21"/>
        <v>0</v>
      </c>
      <c r="AS48" s="123">
        <f t="shared" si="21"/>
        <v>0</v>
      </c>
      <c r="AT48" s="123">
        <f t="shared" si="21"/>
        <v>0</v>
      </c>
      <c r="AU48" s="123">
        <f t="shared" si="21"/>
        <v>0</v>
      </c>
      <c r="AV48" s="123">
        <f t="shared" si="21"/>
        <v>0</v>
      </c>
      <c r="AW48" s="123">
        <f t="shared" si="21"/>
        <v>0</v>
      </c>
      <c r="AX48" s="123">
        <f t="shared" si="21"/>
        <v>0</v>
      </c>
      <c r="AY48" s="123">
        <f t="shared" si="21"/>
        <v>0</v>
      </c>
      <c r="AZ48" s="123">
        <f t="shared" si="21"/>
        <v>0</v>
      </c>
      <c r="BA48" s="123">
        <f t="shared" si="21"/>
        <v>0</v>
      </c>
      <c r="BB48" s="230" t="s">
        <v>321</v>
      </c>
      <c r="BC48" s="210" t="s">
        <v>320</v>
      </c>
    </row>
    <row r="49" spans="1:55" ht="25.5">
      <c r="A49" s="205"/>
      <c r="B49" s="206"/>
      <c r="C49" s="200"/>
      <c r="D49" s="203"/>
      <c r="E49" s="119" t="s">
        <v>273</v>
      </c>
      <c r="F49" s="123">
        <f>AP49+AS49+AV49+AY49</f>
        <v>0</v>
      </c>
      <c r="G49" s="123">
        <f>J49+M49+P49+V49+Y49+AB49+AH49+AK49+AN49+AT49+AW49+AZ49</f>
        <v>0</v>
      </c>
      <c r="H49" s="123">
        <f>AR49+AU49+AX49+BA49</f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f>I49+L49+O49</f>
        <v>0</v>
      </c>
      <c r="S49" s="123">
        <f>J49+M49+P49</f>
        <v>0</v>
      </c>
      <c r="T49" s="123">
        <f>K49+N49+Q49</f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3">
        <v>0</v>
      </c>
      <c r="AB49" s="123">
        <v>0</v>
      </c>
      <c r="AC49" s="123">
        <v>0</v>
      </c>
      <c r="AD49" s="123">
        <f>I49+L49+O49+U49+X49+AA49</f>
        <v>0</v>
      </c>
      <c r="AE49" s="123">
        <f>J49+M49+P49+V49+Y49+AB49</f>
        <v>0</v>
      </c>
      <c r="AF49" s="123">
        <f>K49+N49+Q49+W49+Z49+AC49</f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f>I49+L49+O49+U49+X49+AA49+AG49+AJ49+AM49</f>
        <v>0</v>
      </c>
      <c r="AQ49" s="123">
        <f>AE49+AH49+AK49+AN49</f>
        <v>0</v>
      </c>
      <c r="AR49" s="123">
        <f>AF49+AI49+AL49+AO49</f>
        <v>0</v>
      </c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23">
        <v>0</v>
      </c>
      <c r="BB49" s="231"/>
      <c r="BC49" s="211"/>
    </row>
    <row r="50" spans="1:55" ht="27" customHeight="1">
      <c r="A50" s="205"/>
      <c r="B50" s="206"/>
      <c r="C50" s="200"/>
      <c r="D50" s="203"/>
      <c r="E50" s="119" t="s">
        <v>274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f>I50+L50+O50</f>
        <v>0</v>
      </c>
      <c r="S50" s="123">
        <f>J50+M50+P50</f>
        <v>0</v>
      </c>
      <c r="T50" s="123">
        <f>K50+N50+Q50</f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f>R50+U50+X50+AA50</f>
        <v>0</v>
      </c>
      <c r="AE50" s="123">
        <f>SUM(S50+V50+Y50+AB50)</f>
        <v>0</v>
      </c>
      <c r="AF50" s="123">
        <f>T50+W50+Z50+AC50</f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f>AD50+AG50+AJ50+AM50</f>
        <v>0</v>
      </c>
      <c r="AQ50" s="123">
        <f>AE50+AH50+AK50+AN50</f>
        <v>0</v>
      </c>
      <c r="AR50" s="123">
        <f>AF50+AI50+AL50+AO50</f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23">
        <v>0</v>
      </c>
      <c r="AY50" s="123">
        <v>0</v>
      </c>
      <c r="AZ50" s="123">
        <v>0</v>
      </c>
      <c r="BA50" s="123">
        <v>0</v>
      </c>
      <c r="BB50" s="231"/>
      <c r="BC50" s="211"/>
    </row>
    <row r="51" spans="1:55" ht="64.5" customHeight="1">
      <c r="A51" s="205"/>
      <c r="B51" s="206"/>
      <c r="C51" s="201"/>
      <c r="D51" s="204"/>
      <c r="E51" s="124" t="s">
        <v>43</v>
      </c>
      <c r="F51" s="123">
        <f>AP51+AS51+AV51+AY51</f>
        <v>0</v>
      </c>
      <c r="G51" s="123">
        <f>AQ51+AT51+AW51+AZ51</f>
        <v>0</v>
      </c>
      <c r="H51" s="123">
        <f>AR51+AU51+AX51+BA51</f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f>AF51+AI51+AL51+AO51</f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232"/>
      <c r="BC51" s="212"/>
    </row>
    <row r="52" spans="1:55" s="143" customFormat="1" ht="20.25" customHeight="1">
      <c r="A52" s="182" t="s">
        <v>259</v>
      </c>
      <c r="B52" s="183"/>
      <c r="C52" s="183"/>
      <c r="D52" s="183"/>
      <c r="E52" s="125" t="s">
        <v>42</v>
      </c>
      <c r="F52" s="141">
        <f>AP52+AS52+AV52+AY52</f>
        <v>13789</v>
      </c>
      <c r="G52" s="141">
        <f>AZ52+AW52+AT52+AQ52</f>
        <v>13789</v>
      </c>
      <c r="H52" s="141">
        <f>G52/F52*100</f>
        <v>100</v>
      </c>
      <c r="I52" s="141">
        <f>SUM(I53:I55)</f>
        <v>0</v>
      </c>
      <c r="J52" s="141">
        <f>SUM(J53:J55)</f>
        <v>0</v>
      </c>
      <c r="K52" s="141">
        <v>0</v>
      </c>
      <c r="L52" s="141">
        <f>L53+L54+L55</f>
        <v>0</v>
      </c>
      <c r="M52" s="141">
        <f>M53+M54+M55</f>
        <v>0</v>
      </c>
      <c r="N52" s="141">
        <v>0</v>
      </c>
      <c r="O52" s="141">
        <f>SUM(O53:O55)</f>
        <v>3442.9</v>
      </c>
      <c r="P52" s="141">
        <v>0</v>
      </c>
      <c r="Q52" s="141">
        <v>0</v>
      </c>
      <c r="R52" s="141">
        <f>SUM(I52+L52+O52)</f>
        <v>3442.9</v>
      </c>
      <c r="S52" s="141">
        <f>SUM(J52+M52+P52)</f>
        <v>0</v>
      </c>
      <c r="T52" s="141">
        <v>0</v>
      </c>
      <c r="U52" s="141">
        <f>SUM(U12+U44)</f>
        <v>0</v>
      </c>
      <c r="V52" s="141">
        <f>SUM(V53:V55)</f>
        <v>1955.5</v>
      </c>
      <c r="W52" s="141">
        <v>0</v>
      </c>
      <c r="X52" s="141">
        <f>SUM(X53:X55)</f>
        <v>1984</v>
      </c>
      <c r="Y52" s="141">
        <f>SUM(Y53:Y55)</f>
        <v>3471.4</v>
      </c>
      <c r="Z52" s="141">
        <f>Y52/X52*100</f>
        <v>174.96975806451613</v>
      </c>
      <c r="AA52" s="141">
        <f>SUM(AA53:AA55)</f>
        <v>1975.6</v>
      </c>
      <c r="AB52" s="141">
        <f>SUM(AB53:AB55)</f>
        <v>1975.6</v>
      </c>
      <c r="AC52" s="141">
        <f>AB52/AA52*100</f>
        <v>100</v>
      </c>
      <c r="AD52" s="141">
        <f>I52+L52+O52+U52+X52+AA52</f>
        <v>7402.5</v>
      </c>
      <c r="AE52" s="141">
        <f>J52+M52+P52+V52+Y52+AB52</f>
        <v>7402.5</v>
      </c>
      <c r="AF52" s="141">
        <f>AE52/AD52*100</f>
        <v>100</v>
      </c>
      <c r="AG52" s="141">
        <f>SUM(AG53:AG55)</f>
        <v>563.9</v>
      </c>
      <c r="AH52" s="141">
        <f>SUM(AH53:AH55)</f>
        <v>563.9</v>
      </c>
      <c r="AI52" s="141">
        <f>AH52/AG52*100</f>
        <v>100</v>
      </c>
      <c r="AJ52" s="141">
        <f>SUM(AJ53:AJ55)</f>
        <v>914.2</v>
      </c>
      <c r="AK52" s="141">
        <f>SUM(AK53:AK55)</f>
        <v>664.2</v>
      </c>
      <c r="AL52" s="141">
        <f>AK52/AJ52*100</f>
        <v>72.65368628308903</v>
      </c>
      <c r="AM52" s="141">
        <f>SUM(AM53:AM55)</f>
        <v>1177.5</v>
      </c>
      <c r="AN52" s="141">
        <f>SUM(AN53:AN55)</f>
        <v>1177.5</v>
      </c>
      <c r="AO52" s="141">
        <f>AN52/AM52*100</f>
        <v>100</v>
      </c>
      <c r="AP52" s="141">
        <f>SUM(AD52+AG52+AJ52+AM52)</f>
        <v>10058.1</v>
      </c>
      <c r="AQ52" s="141">
        <f>SUM(AQ53:AQ55)</f>
        <v>9808.1</v>
      </c>
      <c r="AR52" s="141">
        <f>AQ52/AP52*100</f>
        <v>97.51444109722513</v>
      </c>
      <c r="AS52" s="141">
        <f aca="true" t="shared" si="22" ref="AS52:AZ52">SUM(AS53:AS55)</f>
        <v>1140.3</v>
      </c>
      <c r="AT52" s="141">
        <f t="shared" si="22"/>
        <v>1140.3</v>
      </c>
      <c r="AU52" s="141">
        <f>AT52/AS52*100</f>
        <v>100</v>
      </c>
      <c r="AV52" s="141">
        <f>SUM(AV53:AV55)</f>
        <v>1276.2</v>
      </c>
      <c r="AW52" s="141">
        <f t="shared" si="22"/>
        <v>1526.2</v>
      </c>
      <c r="AX52" s="141">
        <f t="shared" si="22"/>
        <v>119.58940604920858</v>
      </c>
      <c r="AY52" s="141">
        <f t="shared" si="22"/>
        <v>1314.4</v>
      </c>
      <c r="AZ52" s="141">
        <f t="shared" si="22"/>
        <v>1314.4</v>
      </c>
      <c r="BA52" s="141">
        <f>AZ52/AY52*100</f>
        <v>100</v>
      </c>
      <c r="BB52" s="142"/>
      <c r="BC52" s="142"/>
    </row>
    <row r="53" spans="1:55" s="143" customFormat="1" ht="25.5" customHeight="1">
      <c r="A53" s="184"/>
      <c r="B53" s="185"/>
      <c r="C53" s="185"/>
      <c r="D53" s="185"/>
      <c r="E53" s="126" t="s">
        <v>284</v>
      </c>
      <c r="F53" s="141">
        <f>I53+L53+O53+U53+X53+AA53+AG53+AJ53+AM53+AS53+AV53+AY53</f>
        <v>0</v>
      </c>
      <c r="G53" s="141">
        <f>J53+M53+P53+V53+Y53+AB53+AH53+AK53+AN53+AT53+AW53+AZ53</f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>I53+L53+O53</f>
        <v>0</v>
      </c>
      <c r="S53" s="141">
        <f>J53+M53+P53</f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141">
        <f>I53+L53+O53+U53+X53+AA53</f>
        <v>0</v>
      </c>
      <c r="AE53" s="141">
        <f>J53+M53+P53+V53+Y53+AB53</f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v>0</v>
      </c>
      <c r="AO53" s="141">
        <v>0</v>
      </c>
      <c r="AP53" s="141">
        <f>I53+L53+O53+U53+X53+AA53+AG53+AJ53+AM53</f>
        <v>0</v>
      </c>
      <c r="AQ53" s="141">
        <f>J53+M53+P53+V53+Y53+AB53+AH53+AK53+AN53</f>
        <v>0</v>
      </c>
      <c r="AR53" s="141">
        <v>0</v>
      </c>
      <c r="AS53" s="141">
        <v>0</v>
      </c>
      <c r="AT53" s="141"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v>0</v>
      </c>
      <c r="AZ53" s="141">
        <v>0</v>
      </c>
      <c r="BA53" s="141">
        <v>0</v>
      </c>
      <c r="BB53" s="188"/>
      <c r="BC53" s="189"/>
    </row>
    <row r="54" spans="1:55" s="143" customFormat="1" ht="25.5" customHeight="1">
      <c r="A54" s="184"/>
      <c r="B54" s="185"/>
      <c r="C54" s="185"/>
      <c r="D54" s="185"/>
      <c r="E54" s="126" t="s">
        <v>283</v>
      </c>
      <c r="F54" s="141">
        <f>AP54+AS54+AV54+AY54</f>
        <v>13789</v>
      </c>
      <c r="G54" s="141">
        <f>AQ54+AT54+AW54+AZ54</f>
        <v>13789</v>
      </c>
      <c r="H54" s="141">
        <f>G54/F54*100</f>
        <v>100</v>
      </c>
      <c r="I54" s="141">
        <f>I14</f>
        <v>0</v>
      </c>
      <c r="J54" s="141">
        <f>J14</f>
        <v>0</v>
      </c>
      <c r="K54" s="141">
        <v>0</v>
      </c>
      <c r="L54" s="141">
        <f>L14</f>
        <v>0</v>
      </c>
      <c r="M54" s="141">
        <f>M14</f>
        <v>0</v>
      </c>
      <c r="N54" s="141">
        <v>0</v>
      </c>
      <c r="O54" s="141">
        <f>O14</f>
        <v>3442.9</v>
      </c>
      <c r="P54" s="141">
        <f>P14</f>
        <v>0</v>
      </c>
      <c r="Q54" s="141">
        <v>0</v>
      </c>
      <c r="R54" s="141">
        <f>SUM(I54+L54+O54)</f>
        <v>3442.9</v>
      </c>
      <c r="S54" s="141">
        <f>J54+M54+P54</f>
        <v>0</v>
      </c>
      <c r="T54" s="141">
        <v>0</v>
      </c>
      <c r="U54" s="141">
        <f>SUM(U14+U46)</f>
        <v>0</v>
      </c>
      <c r="V54" s="141">
        <f>V14</f>
        <v>1955.5</v>
      </c>
      <c r="W54" s="141">
        <v>0</v>
      </c>
      <c r="X54" s="141">
        <f>X14+X46</f>
        <v>1984</v>
      </c>
      <c r="Y54" s="141">
        <f>Y14</f>
        <v>3471.4</v>
      </c>
      <c r="Z54" s="141">
        <f>Y54/X54*100</f>
        <v>174.96975806451613</v>
      </c>
      <c r="AA54" s="141">
        <f>AA14+AA46</f>
        <v>1975.6</v>
      </c>
      <c r="AB54" s="141">
        <f>AB14</f>
        <v>1975.6</v>
      </c>
      <c r="AC54" s="141">
        <f>AB54/AA54*100</f>
        <v>100</v>
      </c>
      <c r="AD54" s="141">
        <f>I54+L54+O54+U54+X54+AA54</f>
        <v>7402.5</v>
      </c>
      <c r="AE54" s="141">
        <f>S54+V54+Y54+AB54</f>
        <v>7402.5</v>
      </c>
      <c r="AF54" s="141">
        <f>AE54/AD54*100</f>
        <v>100</v>
      </c>
      <c r="AG54" s="141">
        <f>AG14+AG46</f>
        <v>563.9</v>
      </c>
      <c r="AH54" s="141">
        <f>AH14</f>
        <v>563.9</v>
      </c>
      <c r="AI54" s="141">
        <f>AH54/AG54*100</f>
        <v>100</v>
      </c>
      <c r="AJ54" s="141">
        <f>AJ14+AJ46</f>
        <v>914.2</v>
      </c>
      <c r="AK54" s="141">
        <f>AK14</f>
        <v>664.2</v>
      </c>
      <c r="AL54" s="141">
        <f>AK54/AJ54*100</f>
        <v>72.65368628308903</v>
      </c>
      <c r="AM54" s="141">
        <f>AM14+AM46</f>
        <v>1177.5</v>
      </c>
      <c r="AN54" s="141">
        <f>AN14</f>
        <v>1177.5</v>
      </c>
      <c r="AO54" s="141">
        <f>AO14</f>
        <v>100</v>
      </c>
      <c r="AP54" s="141">
        <f>AD54+AG54+AJ54+AM54</f>
        <v>10058.1</v>
      </c>
      <c r="AQ54" s="141">
        <f>AE54+AH54+AK54+AN54</f>
        <v>9808.1</v>
      </c>
      <c r="AR54" s="141">
        <f>AQ54/AP54*100</f>
        <v>97.51444109722513</v>
      </c>
      <c r="AS54" s="141">
        <f>AS14</f>
        <v>1140.3</v>
      </c>
      <c r="AT54" s="141">
        <f>AT14</f>
        <v>1140.3</v>
      </c>
      <c r="AU54" s="141">
        <f>AT54/AS54*100</f>
        <v>100</v>
      </c>
      <c r="AV54" s="141">
        <f>AV14</f>
        <v>1276.2</v>
      </c>
      <c r="AW54" s="141">
        <f>AW14</f>
        <v>1526.2</v>
      </c>
      <c r="AX54" s="141">
        <f>AW54/AV54*100</f>
        <v>119.58940604920858</v>
      </c>
      <c r="AY54" s="141">
        <f>AY14</f>
        <v>1314.4</v>
      </c>
      <c r="AZ54" s="141">
        <f>AZ14</f>
        <v>1314.4</v>
      </c>
      <c r="BA54" s="141">
        <f>AZ54/AY54*100</f>
        <v>100</v>
      </c>
      <c r="BB54" s="188"/>
      <c r="BC54" s="190"/>
    </row>
    <row r="55" spans="1:55" s="143" customFormat="1" ht="27" customHeight="1">
      <c r="A55" s="186"/>
      <c r="B55" s="187"/>
      <c r="C55" s="187"/>
      <c r="D55" s="187"/>
      <c r="E55" s="125" t="s">
        <v>43</v>
      </c>
      <c r="F55" s="141">
        <f>AP55+AS55+AV55+AY55</f>
        <v>0</v>
      </c>
      <c r="G55" s="141">
        <f>AQ55+AT55+AW55+AZ55</f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141">
        <v>0</v>
      </c>
      <c r="AE55" s="141">
        <v>0</v>
      </c>
      <c r="AF55" s="141"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v>0</v>
      </c>
      <c r="AZ55" s="141">
        <v>0</v>
      </c>
      <c r="BA55" s="141">
        <v>0</v>
      </c>
      <c r="BB55" s="188"/>
      <c r="BC55" s="191"/>
    </row>
    <row r="56" spans="1:53" ht="31.5" customHeight="1">
      <c r="A56" s="35"/>
      <c r="H56" s="48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V56" s="106"/>
      <c r="AW56" s="106"/>
      <c r="AX56" s="106"/>
      <c r="AY56" s="33"/>
      <c r="AZ56" s="33"/>
      <c r="BA56" s="33"/>
    </row>
    <row r="57" spans="1:50" s="147" customFormat="1" ht="15">
      <c r="A57" s="145"/>
      <c r="B57" s="50"/>
      <c r="C57" s="50"/>
      <c r="D57" s="50"/>
      <c r="E57" s="192" t="s">
        <v>281</v>
      </c>
      <c r="F57" s="192"/>
      <c r="G57" s="192"/>
      <c r="H57" s="192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50"/>
      <c r="AT57" s="50"/>
      <c r="AU57" s="50"/>
      <c r="AV57" s="146"/>
      <c r="AW57" s="146"/>
      <c r="AX57" s="146"/>
    </row>
    <row r="58" spans="1:50" s="147" customFormat="1" ht="32.25" customHeight="1">
      <c r="A58" s="145"/>
      <c r="B58" s="50" t="s">
        <v>279</v>
      </c>
      <c r="C58" s="50"/>
      <c r="D58" s="50"/>
      <c r="E58" s="193" t="s">
        <v>288</v>
      </c>
      <c r="F58" s="193"/>
      <c r="G58" s="193"/>
      <c r="H58" s="193"/>
      <c r="O58" s="50"/>
      <c r="P58" s="50"/>
      <c r="Q58" s="50"/>
      <c r="R58" s="50"/>
      <c r="S58" s="50"/>
      <c r="T58" s="50"/>
      <c r="U58" s="50"/>
      <c r="V58" s="50"/>
      <c r="W58" s="50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50"/>
      <c r="AT58" s="50"/>
      <c r="AU58" s="50"/>
      <c r="AV58" s="146"/>
      <c r="AW58" s="146"/>
      <c r="AX58" s="146"/>
    </row>
    <row r="59" spans="1:50" s="147" customFormat="1" ht="18.75" customHeight="1">
      <c r="A59" s="145"/>
      <c r="B59" s="50" t="s">
        <v>329</v>
      </c>
      <c r="C59" s="50"/>
      <c r="D59" s="50"/>
      <c r="E59" s="195" t="s">
        <v>318</v>
      </c>
      <c r="F59" s="195"/>
      <c r="G59" s="195"/>
      <c r="H59" s="195"/>
      <c r="O59" s="50"/>
      <c r="P59" s="50"/>
      <c r="Q59" s="50"/>
      <c r="R59" s="50"/>
      <c r="S59" s="50"/>
      <c r="T59" s="50"/>
      <c r="U59" s="50"/>
      <c r="V59" s="50"/>
      <c r="W59" s="50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50"/>
      <c r="AT59" s="50"/>
      <c r="AU59" s="50"/>
      <c r="AV59" s="146"/>
      <c r="AW59" s="146"/>
      <c r="AX59" s="146"/>
    </row>
    <row r="60" spans="1:50" s="147" customFormat="1" ht="15">
      <c r="A60" s="145"/>
      <c r="B60" s="148" t="s">
        <v>289</v>
      </c>
      <c r="C60" s="148"/>
      <c r="D60" s="148"/>
      <c r="F60" s="149" t="s">
        <v>291</v>
      </c>
      <c r="G60" s="213" t="s">
        <v>316</v>
      </c>
      <c r="H60" s="213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50"/>
      <c r="AT60" s="50"/>
      <c r="AU60" s="50"/>
      <c r="AV60" s="146"/>
      <c r="AW60" s="146"/>
      <c r="AX60" s="146"/>
    </row>
    <row r="61" spans="1:50" s="147" customFormat="1" ht="27.75" customHeight="1">
      <c r="A61" s="145"/>
      <c r="B61" s="147" t="s">
        <v>315</v>
      </c>
      <c r="C61" s="145" t="s">
        <v>330</v>
      </c>
      <c r="D61" s="145"/>
      <c r="E61" s="150"/>
      <c r="F61" s="151"/>
      <c r="G61" s="15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50"/>
      <c r="AT61" s="50"/>
      <c r="AU61" s="50"/>
      <c r="AV61" s="146"/>
      <c r="AW61" s="146"/>
      <c r="AX61" s="146"/>
    </row>
    <row r="62" spans="1:50" s="147" customFormat="1" ht="15">
      <c r="A62" s="152"/>
      <c r="B62" s="153"/>
      <c r="C62" s="152"/>
      <c r="D62" s="152"/>
      <c r="E62" s="152"/>
      <c r="F62" s="152"/>
      <c r="G62" s="152"/>
      <c r="H62" s="152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50"/>
      <c r="AT62" s="50"/>
      <c r="AU62" s="50"/>
      <c r="AV62" s="146"/>
      <c r="AW62" s="146"/>
      <c r="AX62" s="146"/>
    </row>
    <row r="63" spans="1:55" ht="16.5" customHeight="1">
      <c r="A63" s="34"/>
      <c r="B63" s="194" t="s">
        <v>280</v>
      </c>
      <c r="C63" s="194"/>
      <c r="D63" s="144"/>
      <c r="E63" s="144"/>
      <c r="F63" s="144"/>
      <c r="G63" s="144"/>
      <c r="H63" s="144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V63" s="106"/>
      <c r="AW63" s="106"/>
      <c r="AX63" s="106"/>
      <c r="AY63" s="33"/>
      <c r="AZ63" s="33"/>
      <c r="BA63" s="33"/>
      <c r="BB63" s="33"/>
      <c r="BC63" s="33"/>
    </row>
    <row r="64" spans="1:55" ht="16.5" customHeight="1">
      <c r="A64" s="34"/>
      <c r="B64" s="194" t="s">
        <v>290</v>
      </c>
      <c r="C64" s="194"/>
      <c r="D64" s="144"/>
      <c r="E64" s="144"/>
      <c r="F64" s="144"/>
      <c r="G64" s="144"/>
      <c r="H64" s="144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V64" s="106"/>
      <c r="AW64" s="106"/>
      <c r="AX64" s="106"/>
      <c r="AY64" s="33"/>
      <c r="AZ64" s="33"/>
      <c r="BA64" s="33"/>
      <c r="BB64" s="33"/>
      <c r="BC64" s="33"/>
    </row>
    <row r="65" spans="1:55" ht="16.5" customHeight="1">
      <c r="A65" s="34"/>
      <c r="B65" s="194" t="s">
        <v>319</v>
      </c>
      <c r="C65" s="194"/>
      <c r="D65" s="144"/>
      <c r="E65" s="144"/>
      <c r="F65" s="144"/>
      <c r="G65" s="144"/>
      <c r="H65" s="144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V65" s="106"/>
      <c r="AW65" s="106"/>
      <c r="AX65" s="106"/>
      <c r="AY65" s="33"/>
      <c r="AZ65" s="33"/>
      <c r="BA65" s="33"/>
      <c r="BB65" s="33"/>
      <c r="BC65" s="33"/>
    </row>
    <row r="66" spans="1:55" ht="16.5" customHeight="1">
      <c r="A66" s="34"/>
      <c r="B66" s="194" t="s">
        <v>317</v>
      </c>
      <c r="C66" s="194"/>
      <c r="D66" s="144"/>
      <c r="E66" s="144"/>
      <c r="F66" s="144"/>
      <c r="G66" s="144"/>
      <c r="H66" s="144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V66" s="106"/>
      <c r="AW66" s="106"/>
      <c r="AX66" s="106"/>
      <c r="AY66" s="33"/>
      <c r="AZ66" s="33"/>
      <c r="BA66" s="33"/>
      <c r="BB66" s="33"/>
      <c r="BC66" s="33"/>
    </row>
    <row r="67" spans="1:53" ht="48.75" customHeight="1">
      <c r="A67" s="34"/>
      <c r="D67" s="178"/>
      <c r="E67" s="179"/>
      <c r="F67" s="179"/>
      <c r="G67" s="12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V67" s="106"/>
      <c r="AW67" s="106"/>
      <c r="AX67" s="106"/>
      <c r="AY67" s="33"/>
      <c r="AZ67" s="33"/>
      <c r="BA67" s="33"/>
    </row>
    <row r="68" spans="1:53" ht="33.75" customHeight="1">
      <c r="A68" s="34"/>
      <c r="B68" s="34"/>
      <c r="C68" s="34"/>
      <c r="D68" s="180"/>
      <c r="E68" s="181"/>
      <c r="F68" s="181"/>
      <c r="G68" s="120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V68" s="106"/>
      <c r="AW68" s="106"/>
      <c r="AX68" s="106"/>
      <c r="AY68" s="33"/>
      <c r="AZ68" s="33"/>
      <c r="BA68" s="33"/>
    </row>
    <row r="69" spans="1:53" ht="12.75">
      <c r="A69" s="34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V69" s="106"/>
      <c r="AW69" s="106"/>
      <c r="AX69" s="106"/>
      <c r="AY69" s="33"/>
      <c r="AZ69" s="33"/>
      <c r="BA69" s="33"/>
    </row>
    <row r="70" ht="12.75" customHeight="1">
      <c r="A70" s="34"/>
    </row>
    <row r="71" ht="12.75">
      <c r="A71" s="35"/>
    </row>
    <row r="72" spans="1:50" ht="12.75">
      <c r="A72" s="34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V72" s="48"/>
      <c r="AW72" s="48"/>
      <c r="AX72" s="48"/>
    </row>
    <row r="73" spans="1:50" ht="12.75">
      <c r="A73" s="34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V73" s="48"/>
      <c r="AW73" s="48"/>
      <c r="AX73" s="48"/>
    </row>
    <row r="74" spans="1:50" ht="12.75">
      <c r="A74" s="34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V74" s="48"/>
      <c r="AW74" s="48"/>
      <c r="AX74" s="48"/>
    </row>
    <row r="75" spans="1:50" ht="12.75">
      <c r="A75" s="34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V75" s="48"/>
      <c r="AW75" s="48"/>
      <c r="AX75" s="48"/>
    </row>
    <row r="76" ht="12.75">
      <c r="A76" s="34"/>
    </row>
    <row r="82" spans="5:55" s="12" customFormat="1" ht="49.5" customHeight="1">
      <c r="E82" s="31"/>
      <c r="F82" s="32"/>
      <c r="G82" s="32"/>
      <c r="BB82" s="139"/>
      <c r="BC82" s="139"/>
    </row>
  </sheetData>
  <sheetProtection/>
  <mergeCells count="90">
    <mergeCell ref="R8:T8"/>
    <mergeCell ref="D44:D47"/>
    <mergeCell ref="BB44:BB47"/>
    <mergeCell ref="BC44:BC47"/>
    <mergeCell ref="I7:BA7"/>
    <mergeCell ref="E7:E9"/>
    <mergeCell ref="F7:H8"/>
    <mergeCell ref="L8:N8"/>
    <mergeCell ref="O8:Q8"/>
    <mergeCell ref="BB7:BB9"/>
    <mergeCell ref="B35:B38"/>
    <mergeCell ref="C35:C38"/>
    <mergeCell ref="D35:D38"/>
    <mergeCell ref="BB35:BB38"/>
    <mergeCell ref="E5:O6"/>
    <mergeCell ref="A7:A9"/>
    <mergeCell ref="B7:B9"/>
    <mergeCell ref="C7:C9"/>
    <mergeCell ref="D7:D9"/>
    <mergeCell ref="AP8:AR8"/>
    <mergeCell ref="B12:B15"/>
    <mergeCell ref="C12:C15"/>
    <mergeCell ref="D12:D15"/>
    <mergeCell ref="A11:BC11"/>
    <mergeCell ref="A43:BC43"/>
    <mergeCell ref="BB12:BB15"/>
    <mergeCell ref="BC12:BC15"/>
    <mergeCell ref="B31:B34"/>
    <mergeCell ref="C31:C34"/>
    <mergeCell ref="A35:A38"/>
    <mergeCell ref="BC7:BC9"/>
    <mergeCell ref="AA8:AC8"/>
    <mergeCell ref="AD8:AF8"/>
    <mergeCell ref="U8:W8"/>
    <mergeCell ref="X8:Z8"/>
    <mergeCell ref="AM8:AO8"/>
    <mergeCell ref="AJ8:AL8"/>
    <mergeCell ref="A48:A51"/>
    <mergeCell ref="B48:B51"/>
    <mergeCell ref="C48:C51"/>
    <mergeCell ref="D48:D51"/>
    <mergeCell ref="BB48:BB51"/>
    <mergeCell ref="A10:BC10"/>
    <mergeCell ref="A17:D19"/>
    <mergeCell ref="BB17:BB19"/>
    <mergeCell ref="BC17:BC19"/>
    <mergeCell ref="A12:A15"/>
    <mergeCell ref="A31:A34"/>
    <mergeCell ref="I8:K8"/>
    <mergeCell ref="A20:D22"/>
    <mergeCell ref="A23:D26"/>
    <mergeCell ref="BB23:BB26"/>
    <mergeCell ref="BC23:BC26"/>
    <mergeCell ref="AS8:AU8"/>
    <mergeCell ref="AV8:AX8"/>
    <mergeCell ref="AG8:AI8"/>
    <mergeCell ref="AY8:BA8"/>
    <mergeCell ref="A27:A30"/>
    <mergeCell ref="B27:B30"/>
    <mergeCell ref="C27:C30"/>
    <mergeCell ref="D27:D30"/>
    <mergeCell ref="BB27:BB30"/>
    <mergeCell ref="BC27:BC30"/>
    <mergeCell ref="D31:D34"/>
    <mergeCell ref="BB31:BB34"/>
    <mergeCell ref="BC31:BC34"/>
    <mergeCell ref="BC35:BC38"/>
    <mergeCell ref="B64:C64"/>
    <mergeCell ref="B65:C65"/>
    <mergeCell ref="G60:H60"/>
    <mergeCell ref="BC48:BC51"/>
    <mergeCell ref="BB39:BB42"/>
    <mergeCell ref="BC39:BC42"/>
    <mergeCell ref="A39:A42"/>
    <mergeCell ref="B39:B42"/>
    <mergeCell ref="C39:C42"/>
    <mergeCell ref="D39:D42"/>
    <mergeCell ref="A44:A47"/>
    <mergeCell ref="B44:B47"/>
    <mergeCell ref="C44:C47"/>
    <mergeCell ref="D67:F67"/>
    <mergeCell ref="D68:F68"/>
    <mergeCell ref="A52:D55"/>
    <mergeCell ref="BB53:BB55"/>
    <mergeCell ref="BC53:BC55"/>
    <mergeCell ref="E57:H57"/>
    <mergeCell ref="E58:H58"/>
    <mergeCell ref="B66:C66"/>
    <mergeCell ref="E59:H59"/>
    <mergeCell ref="B63:C63"/>
  </mergeCells>
  <conditionalFormatting sqref="AM50 V50:W50 U52:V54 AM53:AN54 O53:O54 AA53:AA54 AG53 X53:X54 L52:M54 Y52:Y54 AB52:AB54 AH53:AH54 AJ53:AK54 AS53:AT54 H17:H42 I52:J54 V41:W41 AM41 AM29 V29:W29 AM33 V33:W33 H48:H51 I17:BA17 I20:BA20 I23:BA23 AM14 V14 V37:W37 AM37 AV53:AW54 AY53:AZ54 AX53">
    <cfRule type="cellIs" priority="2" dxfId="3" operator="notEqual" stopIfTrue="1">
      <formula>#REF!</formula>
    </cfRule>
  </conditionalFormatting>
  <conditionalFormatting sqref="AM46 V46:W46 H44:H47">
    <cfRule type="cellIs" priority="1" dxfId="3" operator="notEqual" stopIfTrue="1">
      <formula>#REF!</formula>
    </cfRule>
  </conditionalFormatting>
  <printOptions/>
  <pageMargins left="0.31496062992125984" right="0.1968503937007874" top="0.35433070866141736" bottom="0" header="0.31496062992125984" footer="0.31496062992125984"/>
  <pageSetup fitToHeight="0" fitToWidth="2" horizontalDpi="600" verticalDpi="600" orientation="landscape" paperSize="8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5" customWidth="1"/>
    <col min="2" max="2" width="42.57421875" style="55" customWidth="1"/>
    <col min="3" max="3" width="6.8515625" style="55" customWidth="1"/>
    <col min="4" max="15" width="9.57421875" style="55" customWidth="1"/>
    <col min="16" max="17" width="10.57421875" style="55" customWidth="1"/>
    <col min="18" max="29" width="0" style="56" hidden="1" customWidth="1"/>
    <col min="30" max="16384" width="9.140625" style="56" customWidth="1"/>
  </cols>
  <sheetData>
    <row r="1" ht="12.75">
      <c r="Q1" s="45" t="s">
        <v>52</v>
      </c>
    </row>
    <row r="2" spans="1:17" ht="12.75">
      <c r="A2" s="57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9" s="60" customFormat="1" ht="53.25" customHeight="1">
      <c r="A3" s="47" t="s">
        <v>0</v>
      </c>
      <c r="B3" s="253" t="s">
        <v>47</v>
      </c>
      <c r="C3" s="253"/>
      <c r="D3" s="47" t="s">
        <v>18</v>
      </c>
      <c r="E3" s="59" t="s">
        <v>19</v>
      </c>
      <c r="F3" s="47" t="s">
        <v>23</v>
      </c>
      <c r="G3" s="59" t="s">
        <v>25</v>
      </c>
      <c r="H3" s="47" t="s">
        <v>26</v>
      </c>
      <c r="I3" s="59" t="s">
        <v>27</v>
      </c>
      <c r="J3" s="47" t="s">
        <v>29</v>
      </c>
      <c r="K3" s="59" t="s">
        <v>30</v>
      </c>
      <c r="L3" s="47" t="s">
        <v>31</v>
      </c>
      <c r="M3" s="59" t="s">
        <v>33</v>
      </c>
      <c r="N3" s="47" t="s">
        <v>34</v>
      </c>
      <c r="O3" s="59" t="s">
        <v>35</v>
      </c>
      <c r="P3" s="47" t="s">
        <v>82</v>
      </c>
      <c r="Q3" s="47" t="s">
        <v>51</v>
      </c>
      <c r="R3" s="46" t="s">
        <v>18</v>
      </c>
      <c r="S3" s="40" t="s">
        <v>19</v>
      </c>
      <c r="T3" s="46" t="s">
        <v>23</v>
      </c>
      <c r="U3" s="40" t="s">
        <v>25</v>
      </c>
      <c r="V3" s="46" t="s">
        <v>26</v>
      </c>
      <c r="W3" s="40" t="s">
        <v>27</v>
      </c>
      <c r="X3" s="46" t="s">
        <v>29</v>
      </c>
      <c r="Y3" s="40" t="s">
        <v>30</v>
      </c>
      <c r="Z3" s="46" t="s">
        <v>31</v>
      </c>
      <c r="AA3" s="40" t="s">
        <v>33</v>
      </c>
      <c r="AB3" s="46" t="s">
        <v>34</v>
      </c>
      <c r="AC3" s="40" t="s">
        <v>35</v>
      </c>
    </row>
    <row r="4" spans="1:17" ht="15" customHeight="1">
      <c r="A4" s="61" t="s">
        <v>85</v>
      </c>
      <c r="B4" s="62"/>
      <c r="C4" s="62"/>
      <c r="D4" s="6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3"/>
    </row>
    <row r="5" spans="1:17" ht="283.5" customHeight="1">
      <c r="A5" s="256" t="s">
        <v>2</v>
      </c>
      <c r="B5" s="246" t="s">
        <v>86</v>
      </c>
      <c r="C5" s="64" t="s">
        <v>21</v>
      </c>
      <c r="D5" s="66" t="s">
        <v>218</v>
      </c>
      <c r="E5" s="66" t="s">
        <v>219</v>
      </c>
      <c r="F5" s="66" t="s">
        <v>220</v>
      </c>
      <c r="G5" s="66" t="s">
        <v>221</v>
      </c>
      <c r="H5" s="66" t="s">
        <v>220</v>
      </c>
      <c r="I5" s="66" t="s">
        <v>222</v>
      </c>
      <c r="J5" s="66" t="s">
        <v>221</v>
      </c>
      <c r="K5" s="66" t="s">
        <v>223</v>
      </c>
      <c r="L5" s="66" t="s">
        <v>224</v>
      </c>
      <c r="M5" s="66" t="s">
        <v>225</v>
      </c>
      <c r="N5" s="66" t="s">
        <v>224</v>
      </c>
      <c r="O5" s="66" t="s">
        <v>226</v>
      </c>
      <c r="P5" s="67"/>
      <c r="Q5" s="67"/>
    </row>
    <row r="6" spans="1:17" ht="105.75" customHeight="1">
      <c r="A6" s="256"/>
      <c r="B6" s="246"/>
      <c r="C6" s="64"/>
      <c r="D6" s="66"/>
      <c r="E6" s="66"/>
      <c r="F6" s="66"/>
      <c r="G6" s="66"/>
      <c r="H6" s="66"/>
      <c r="I6" s="66"/>
      <c r="J6" s="66"/>
      <c r="K6" s="68" t="s">
        <v>201</v>
      </c>
      <c r="L6" s="68" t="s">
        <v>202</v>
      </c>
      <c r="M6" s="68" t="s">
        <v>203</v>
      </c>
      <c r="N6" s="68" t="s">
        <v>204</v>
      </c>
      <c r="O6" s="66" t="s">
        <v>206</v>
      </c>
      <c r="P6" s="67"/>
      <c r="Q6" s="67"/>
    </row>
    <row r="7" spans="1:17" ht="74.25" customHeight="1">
      <c r="A7" s="256"/>
      <c r="B7" s="246"/>
      <c r="C7" s="64" t="s">
        <v>22</v>
      </c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75.5" customHeight="1">
      <c r="A8" s="256" t="s">
        <v>4</v>
      </c>
      <c r="B8" s="246" t="s">
        <v>87</v>
      </c>
      <c r="C8" s="64" t="s">
        <v>21</v>
      </c>
      <c r="D8" s="66"/>
      <c r="E8" s="67"/>
      <c r="F8" s="67"/>
      <c r="G8" s="67"/>
      <c r="H8" s="67"/>
      <c r="I8" s="68" t="s">
        <v>201</v>
      </c>
      <c r="J8" s="68" t="s">
        <v>202</v>
      </c>
      <c r="K8" s="68" t="s">
        <v>203</v>
      </c>
      <c r="L8" s="68" t="s">
        <v>204</v>
      </c>
      <c r="M8" s="243" t="s">
        <v>206</v>
      </c>
      <c r="N8" s="244"/>
      <c r="O8" s="245"/>
      <c r="P8" s="67"/>
      <c r="Q8" s="67"/>
    </row>
    <row r="9" spans="1:17" ht="33.75" customHeight="1">
      <c r="A9" s="256"/>
      <c r="B9" s="246"/>
      <c r="C9" s="64" t="s">
        <v>22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1.5" customHeight="1">
      <c r="A10" s="256" t="s">
        <v>5</v>
      </c>
      <c r="B10" s="246" t="s">
        <v>88</v>
      </c>
      <c r="C10" s="64" t="s">
        <v>21</v>
      </c>
      <c r="D10" s="66" t="s">
        <v>207</v>
      </c>
      <c r="E10" s="66"/>
      <c r="F10" s="66" t="s">
        <v>208</v>
      </c>
      <c r="G10" s="66"/>
      <c r="H10" s="66" t="s">
        <v>209</v>
      </c>
      <c r="I10" s="66" t="s">
        <v>210</v>
      </c>
      <c r="J10" s="66" t="s">
        <v>211</v>
      </c>
      <c r="K10" s="66"/>
      <c r="L10" s="66"/>
      <c r="M10" s="66" t="s">
        <v>212</v>
      </c>
      <c r="N10" s="66"/>
      <c r="O10" s="66"/>
      <c r="P10" s="67"/>
      <c r="Q10" s="67"/>
    </row>
    <row r="11" spans="1:17" ht="40.5" customHeight="1">
      <c r="A11" s="256"/>
      <c r="B11" s="246"/>
      <c r="C11" s="64" t="s">
        <v>22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55.5" customHeight="1">
      <c r="A12" s="256" t="s">
        <v>6</v>
      </c>
      <c r="B12" s="246" t="s">
        <v>229</v>
      </c>
      <c r="C12" s="64" t="s">
        <v>21</v>
      </c>
      <c r="D12" s="66"/>
      <c r="E12" s="66" t="s">
        <v>150</v>
      </c>
      <c r="F12" s="66"/>
      <c r="G12" s="66" t="s">
        <v>151</v>
      </c>
      <c r="H12" s="66" t="s">
        <v>152</v>
      </c>
      <c r="I12" s="66" t="s">
        <v>153</v>
      </c>
      <c r="J12" s="66"/>
      <c r="K12" s="66"/>
      <c r="L12" s="66" t="s">
        <v>152</v>
      </c>
      <c r="M12" s="66"/>
      <c r="N12" s="66"/>
      <c r="O12" s="66" t="s">
        <v>154</v>
      </c>
      <c r="P12" s="67"/>
      <c r="Q12" s="67"/>
    </row>
    <row r="13" spans="1:17" ht="24" customHeight="1">
      <c r="A13" s="256"/>
      <c r="B13" s="246"/>
      <c r="C13" s="64" t="s">
        <v>22</v>
      </c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96" customHeight="1">
      <c r="A14" s="256" t="s">
        <v>10</v>
      </c>
      <c r="B14" s="246" t="s">
        <v>89</v>
      </c>
      <c r="C14" s="64" t="s">
        <v>21</v>
      </c>
      <c r="D14" s="66"/>
      <c r="E14" s="67"/>
      <c r="F14" s="72" t="s">
        <v>241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39" customHeight="1">
      <c r="A15" s="256"/>
      <c r="B15" s="246"/>
      <c r="C15" s="64" t="s">
        <v>22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256" ht="12.75">
      <c r="A16" s="42" t="s">
        <v>90</v>
      </c>
      <c r="B16" s="73"/>
      <c r="C16" s="73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AI16" s="260"/>
      <c r="AJ16" s="260"/>
      <c r="AK16" s="260"/>
      <c r="AZ16" s="260"/>
      <c r="BA16" s="260"/>
      <c r="BB16" s="260"/>
      <c r="BQ16" s="260"/>
      <c r="BR16" s="260"/>
      <c r="BS16" s="260"/>
      <c r="CH16" s="260"/>
      <c r="CI16" s="260"/>
      <c r="CJ16" s="260"/>
      <c r="CY16" s="260"/>
      <c r="CZ16" s="260"/>
      <c r="DA16" s="260"/>
      <c r="DP16" s="260"/>
      <c r="DQ16" s="260"/>
      <c r="DR16" s="260"/>
      <c r="EG16" s="260"/>
      <c r="EH16" s="260"/>
      <c r="EI16" s="260"/>
      <c r="EX16" s="260"/>
      <c r="EY16" s="260"/>
      <c r="EZ16" s="260"/>
      <c r="FO16" s="260"/>
      <c r="FP16" s="260"/>
      <c r="FQ16" s="260"/>
      <c r="GF16" s="260"/>
      <c r="GG16" s="260"/>
      <c r="GH16" s="260"/>
      <c r="GW16" s="260"/>
      <c r="GX16" s="260"/>
      <c r="GY16" s="260"/>
      <c r="HN16" s="260"/>
      <c r="HO16" s="260"/>
      <c r="HP16" s="260"/>
      <c r="IE16" s="260"/>
      <c r="IF16" s="260"/>
      <c r="IG16" s="260"/>
      <c r="IV16" s="260"/>
    </row>
    <row r="17" spans="1:17" ht="320.25" customHeight="1">
      <c r="A17" s="256" t="s">
        <v>7</v>
      </c>
      <c r="B17" s="246" t="s">
        <v>91</v>
      </c>
      <c r="C17" s="64" t="s">
        <v>21</v>
      </c>
      <c r="D17" s="74" t="s">
        <v>159</v>
      </c>
      <c r="E17" s="74" t="s">
        <v>160</v>
      </c>
      <c r="F17" s="74" t="s">
        <v>161</v>
      </c>
      <c r="G17" s="74" t="s">
        <v>162</v>
      </c>
      <c r="H17" s="74" t="s">
        <v>163</v>
      </c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39.75" customHeight="1">
      <c r="A18" s="256"/>
      <c r="B18" s="246"/>
      <c r="C18" s="64" t="s">
        <v>22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94.25" customHeight="1">
      <c r="A19" s="256" t="s">
        <v>8</v>
      </c>
      <c r="B19" s="246" t="s">
        <v>227</v>
      </c>
      <c r="C19" s="64" t="s">
        <v>21</v>
      </c>
      <c r="D19" s="68" t="s">
        <v>242</v>
      </c>
      <c r="E19" s="68" t="s">
        <v>243</v>
      </c>
      <c r="F19" s="75" t="s">
        <v>172</v>
      </c>
      <c r="G19" s="68" t="s">
        <v>173</v>
      </c>
      <c r="H19" s="76"/>
      <c r="I19" s="76"/>
      <c r="J19" s="76"/>
      <c r="K19" s="68"/>
      <c r="L19" s="68"/>
      <c r="M19" s="68"/>
      <c r="N19" s="68"/>
      <c r="O19" s="68"/>
      <c r="P19" s="68" t="s">
        <v>174</v>
      </c>
      <c r="Q19" s="67"/>
    </row>
    <row r="20" spans="1:17" ht="39.75" customHeight="1">
      <c r="A20" s="256"/>
      <c r="B20" s="246"/>
      <c r="C20" s="64" t="s">
        <v>22</v>
      </c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11.5" customHeight="1">
      <c r="A21" s="256" t="s">
        <v>9</v>
      </c>
      <c r="B21" s="246" t="s">
        <v>230</v>
      </c>
      <c r="C21" s="64" t="s">
        <v>21</v>
      </c>
      <c r="D21" s="77" t="s">
        <v>244</v>
      </c>
      <c r="E21" s="77" t="s">
        <v>175</v>
      </c>
      <c r="F21" s="77" t="s">
        <v>172</v>
      </c>
      <c r="G21" s="78" t="s">
        <v>176</v>
      </c>
      <c r="H21" s="78" t="s">
        <v>176</v>
      </c>
      <c r="I21" s="77" t="s">
        <v>176</v>
      </c>
      <c r="J21" s="77" t="s">
        <v>176</v>
      </c>
      <c r="K21" s="77" t="s">
        <v>176</v>
      </c>
      <c r="L21" s="77" t="s">
        <v>176</v>
      </c>
      <c r="M21" s="77" t="s">
        <v>176</v>
      </c>
      <c r="N21" s="77" t="s">
        <v>177</v>
      </c>
      <c r="O21" s="77" t="s">
        <v>178</v>
      </c>
      <c r="P21" s="68" t="s">
        <v>179</v>
      </c>
      <c r="Q21" s="67"/>
    </row>
    <row r="22" spans="1:17" ht="31.5" customHeight="1">
      <c r="A22" s="256"/>
      <c r="B22" s="246"/>
      <c r="C22" s="64" t="s">
        <v>22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s="80" customFormat="1" ht="223.5" customHeight="1">
      <c r="A23" s="248" t="s">
        <v>15</v>
      </c>
      <c r="B23" s="247" t="s">
        <v>231</v>
      </c>
      <c r="C23" s="79" t="s">
        <v>21</v>
      </c>
      <c r="D23" s="68" t="str">
        <f>$D$19</f>
        <v>подготовка конкурсной документации</v>
      </c>
      <c r="E23" s="68" t="s">
        <v>245</v>
      </c>
      <c r="F23" s="75" t="s">
        <v>172</v>
      </c>
      <c r="G23" s="68" t="s">
        <v>180</v>
      </c>
      <c r="H23" s="68" t="s">
        <v>181</v>
      </c>
      <c r="I23" s="68" t="s">
        <v>136</v>
      </c>
      <c r="J23" s="68"/>
      <c r="K23" s="68" t="s">
        <v>182</v>
      </c>
      <c r="L23" s="68"/>
      <c r="M23" s="76"/>
      <c r="N23" s="76"/>
      <c r="O23" s="76"/>
      <c r="P23" s="68" t="s">
        <v>183</v>
      </c>
      <c r="Q23" s="76"/>
    </row>
    <row r="24" spans="1:17" s="80" customFormat="1" ht="39.75" customHeight="1">
      <c r="A24" s="250"/>
      <c r="B24" s="247"/>
      <c r="C24" s="79" t="s">
        <v>22</v>
      </c>
      <c r="D24" s="68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80" customFormat="1" ht="104.25" customHeight="1">
      <c r="A25" s="257" t="s">
        <v>16</v>
      </c>
      <c r="B25" s="247" t="s">
        <v>232</v>
      </c>
      <c r="C25" s="79" t="s">
        <v>21</v>
      </c>
      <c r="D25" s="81"/>
      <c r="E25" s="68" t="str">
        <f>$D$19</f>
        <v>подготовка конкурсной документации</v>
      </c>
      <c r="F25" s="75" t="s">
        <v>172</v>
      </c>
      <c r="G25" s="68" t="s">
        <v>184</v>
      </c>
      <c r="H25" s="68" t="str">
        <f>$D$19</f>
        <v>подготовка конкурсной документации</v>
      </c>
      <c r="I25" s="75" t="s">
        <v>172</v>
      </c>
      <c r="J25" s="68" t="s">
        <v>184</v>
      </c>
      <c r="K25" s="76"/>
      <c r="L25" s="76"/>
      <c r="M25" s="76"/>
      <c r="N25" s="76"/>
      <c r="O25" s="76"/>
      <c r="P25" s="77" t="s">
        <v>185</v>
      </c>
      <c r="Q25" s="76"/>
    </row>
    <row r="26" spans="1:17" s="80" customFormat="1" ht="39.75" customHeight="1">
      <c r="A26" s="257"/>
      <c r="B26" s="247"/>
      <c r="C26" s="79" t="s">
        <v>22</v>
      </c>
      <c r="D26" s="68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2.75">
      <c r="A27" s="42" t="s">
        <v>92</v>
      </c>
      <c r="B27" s="82"/>
      <c r="C27" s="82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01.75" customHeight="1">
      <c r="A28" s="64" t="s">
        <v>17</v>
      </c>
      <c r="B28" s="65" t="s">
        <v>233</v>
      </c>
      <c r="C28" s="64" t="s">
        <v>21</v>
      </c>
      <c r="D28" s="66" t="s">
        <v>140</v>
      </c>
      <c r="E28" s="66" t="s">
        <v>140</v>
      </c>
      <c r="F28" s="66" t="s">
        <v>140</v>
      </c>
      <c r="G28" s="66" t="s">
        <v>141</v>
      </c>
      <c r="H28" s="66" t="s">
        <v>141</v>
      </c>
      <c r="I28" s="66" t="s">
        <v>141</v>
      </c>
      <c r="J28" s="66" t="s">
        <v>142</v>
      </c>
      <c r="K28" s="66" t="s">
        <v>142</v>
      </c>
      <c r="L28" s="66" t="s">
        <v>142</v>
      </c>
      <c r="M28" s="66" t="s">
        <v>143</v>
      </c>
      <c r="N28" s="66" t="s">
        <v>143</v>
      </c>
      <c r="O28" s="67"/>
      <c r="P28" s="67"/>
      <c r="Q28" s="67"/>
    </row>
    <row r="29" spans="1:17" ht="39.75" customHeight="1">
      <c r="A29" s="64"/>
      <c r="B29" s="65"/>
      <c r="C29" s="64" t="s">
        <v>22</v>
      </c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7" ht="12.75">
      <c r="A30" s="43" t="s">
        <v>93</v>
      </c>
      <c r="B30" s="83"/>
      <c r="C30" s="84"/>
      <c r="D30" s="85"/>
      <c r="E30" s="86"/>
      <c r="F30" s="86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241.5" customHeight="1">
      <c r="A31" s="256" t="s">
        <v>95</v>
      </c>
      <c r="B31" s="246" t="s">
        <v>94</v>
      </c>
      <c r="C31" s="64" t="s">
        <v>21</v>
      </c>
      <c r="D31" s="66" t="s">
        <v>213</v>
      </c>
      <c r="E31" s="66" t="s">
        <v>214</v>
      </c>
      <c r="F31" s="66" t="s">
        <v>215</v>
      </c>
      <c r="G31" s="66" t="s">
        <v>215</v>
      </c>
      <c r="H31" s="66" t="s">
        <v>142</v>
      </c>
      <c r="I31" s="66" t="s">
        <v>143</v>
      </c>
      <c r="J31" s="66" t="s">
        <v>143</v>
      </c>
      <c r="K31" s="66" t="s">
        <v>143</v>
      </c>
      <c r="L31" s="66" t="s">
        <v>143</v>
      </c>
      <c r="M31" s="66" t="s">
        <v>216</v>
      </c>
      <c r="N31" s="66" t="s">
        <v>216</v>
      </c>
      <c r="O31" s="66" t="s">
        <v>216</v>
      </c>
      <c r="P31" s="67"/>
      <c r="Q31" s="67"/>
    </row>
    <row r="32" spans="1:17" ht="45.75" customHeight="1">
      <c r="A32" s="256"/>
      <c r="B32" s="246"/>
      <c r="C32" s="64" t="s">
        <v>22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2.75">
      <c r="A33" s="42" t="s">
        <v>96</v>
      </c>
      <c r="B33" s="65"/>
      <c r="C33" s="64"/>
      <c r="D33" s="66"/>
      <c r="E33" s="67"/>
      <c r="F33" s="67"/>
      <c r="G33" s="67"/>
      <c r="H33" s="69"/>
      <c r="I33" s="88"/>
      <c r="J33" s="88"/>
      <c r="K33" s="88"/>
      <c r="L33" s="88"/>
      <c r="M33" s="88"/>
      <c r="N33" s="88"/>
      <c r="O33" s="88"/>
      <c r="P33" s="88"/>
      <c r="Q33" s="88"/>
    </row>
    <row r="34" spans="1:17" ht="30.75" customHeight="1">
      <c r="A34" s="256" t="s">
        <v>97</v>
      </c>
      <c r="B34" s="246" t="s">
        <v>98</v>
      </c>
      <c r="C34" s="64" t="s">
        <v>21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30.75" customHeight="1">
      <c r="A35" s="256"/>
      <c r="B35" s="246"/>
      <c r="C35" s="64" t="s">
        <v>22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39.75" customHeight="1">
      <c r="A36" s="258" t="s">
        <v>99</v>
      </c>
      <c r="B36" s="251" t="s">
        <v>130</v>
      </c>
      <c r="C36" s="64" t="s">
        <v>21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39.75" customHeight="1">
      <c r="A37" s="259"/>
      <c r="B37" s="252"/>
      <c r="C37" s="64" t="s">
        <v>22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2.75">
      <c r="A38" s="44" t="s">
        <v>100</v>
      </c>
      <c r="B38" s="89"/>
      <c r="C38" s="90"/>
      <c r="D38" s="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238.5" customHeight="1">
      <c r="A39" s="256" t="s">
        <v>101</v>
      </c>
      <c r="B39" s="246" t="s">
        <v>228</v>
      </c>
      <c r="C39" s="64" t="s">
        <v>21</v>
      </c>
      <c r="D39" s="103"/>
      <c r="E39" s="103" t="s">
        <v>247</v>
      </c>
      <c r="F39" s="103" t="s">
        <v>246</v>
      </c>
      <c r="G39" s="103" t="s">
        <v>235</v>
      </c>
      <c r="H39" s="262" t="s">
        <v>248</v>
      </c>
      <c r="I39" s="263"/>
      <c r="J39" s="263"/>
      <c r="K39" s="263"/>
      <c r="L39" s="263"/>
      <c r="M39" s="263"/>
      <c r="N39" s="263"/>
      <c r="O39" s="264"/>
      <c r="P39" s="66" t="s">
        <v>190</v>
      </c>
      <c r="Q39" s="67"/>
    </row>
    <row r="40" spans="1:17" ht="39.75" customHeight="1">
      <c r="A40" s="256" t="s">
        <v>11</v>
      </c>
      <c r="B40" s="246" t="s">
        <v>12</v>
      </c>
      <c r="C40" s="64" t="s">
        <v>22</v>
      </c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94.25" customHeight="1">
      <c r="A41" s="256" t="s">
        <v>102</v>
      </c>
      <c r="B41" s="246" t="s">
        <v>103</v>
      </c>
      <c r="C41" s="64" t="s">
        <v>21</v>
      </c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93" t="s">
        <v>155</v>
      </c>
      <c r="Q41" s="67"/>
    </row>
    <row r="42" spans="1:17" ht="39.75" customHeight="1">
      <c r="A42" s="256"/>
      <c r="B42" s="246"/>
      <c r="C42" s="64" t="s">
        <v>22</v>
      </c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86" customHeight="1">
      <c r="A43" s="256" t="s">
        <v>104</v>
      </c>
      <c r="B43" s="246" t="s">
        <v>105</v>
      </c>
      <c r="C43" s="64" t="s">
        <v>21</v>
      </c>
      <c r="D43" s="68" t="s">
        <v>201</v>
      </c>
      <c r="E43" s="68" t="s">
        <v>202</v>
      </c>
      <c r="F43" s="68" t="s">
        <v>205</v>
      </c>
      <c r="G43" s="266" t="s">
        <v>193</v>
      </c>
      <c r="H43" s="267"/>
      <c r="I43" s="267"/>
      <c r="J43" s="267"/>
      <c r="K43" s="267"/>
      <c r="L43" s="267"/>
      <c r="M43" s="267"/>
      <c r="N43" s="267"/>
      <c r="O43" s="268"/>
      <c r="P43" s="67"/>
      <c r="Q43" s="67"/>
    </row>
    <row r="44" spans="1:17" ht="39.75" customHeight="1">
      <c r="A44" s="256"/>
      <c r="B44" s="246"/>
      <c r="C44" s="64" t="s">
        <v>22</v>
      </c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278.25" customHeight="1">
      <c r="A45" s="256" t="s">
        <v>106</v>
      </c>
      <c r="B45" s="246" t="s">
        <v>107</v>
      </c>
      <c r="C45" s="64" t="s">
        <v>21</v>
      </c>
      <c r="D45" s="94" t="s">
        <v>191</v>
      </c>
      <c r="E45" s="94" t="s">
        <v>192</v>
      </c>
      <c r="F45" s="94" t="s">
        <v>193</v>
      </c>
      <c r="G45" s="94" t="s">
        <v>193</v>
      </c>
      <c r="H45" s="94" t="s">
        <v>194</v>
      </c>
      <c r="I45" s="94" t="s">
        <v>193</v>
      </c>
      <c r="J45" s="94" t="s">
        <v>193</v>
      </c>
      <c r="K45" s="94" t="s">
        <v>195</v>
      </c>
      <c r="L45" s="94" t="s">
        <v>193</v>
      </c>
      <c r="M45" s="94" t="s">
        <v>196</v>
      </c>
      <c r="N45" s="94" t="s">
        <v>197</v>
      </c>
      <c r="O45" s="94" t="s">
        <v>198</v>
      </c>
      <c r="P45" s="94" t="s">
        <v>199</v>
      </c>
      <c r="Q45" s="67"/>
    </row>
    <row r="46" spans="1:17" ht="39.75" customHeight="1">
      <c r="A46" s="256" t="s">
        <v>13</v>
      </c>
      <c r="B46" s="246" t="s">
        <v>14</v>
      </c>
      <c r="C46" s="64" t="s">
        <v>22</v>
      </c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39.75" customHeight="1">
      <c r="A47" s="254" t="s">
        <v>109</v>
      </c>
      <c r="B47" s="251" t="s">
        <v>108</v>
      </c>
      <c r="C47" s="64" t="s">
        <v>21</v>
      </c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39.75" customHeight="1">
      <c r="A48" s="255"/>
      <c r="B48" s="252"/>
      <c r="C48" s="64" t="s">
        <v>22</v>
      </c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29.75" customHeight="1">
      <c r="A49" s="254" t="s">
        <v>110</v>
      </c>
      <c r="B49" s="251" t="s">
        <v>111</v>
      </c>
      <c r="C49" s="95" t="s">
        <v>21</v>
      </c>
      <c r="D49" s="41" t="s">
        <v>249</v>
      </c>
      <c r="E49" s="41" t="s">
        <v>249</v>
      </c>
      <c r="F49" s="41" t="s">
        <v>249</v>
      </c>
      <c r="G49" s="41" t="s">
        <v>250</v>
      </c>
      <c r="H49" s="41" t="s">
        <v>251</v>
      </c>
      <c r="I49" s="105" t="s">
        <v>252</v>
      </c>
      <c r="J49" s="41" t="s">
        <v>253</v>
      </c>
      <c r="K49" s="41" t="s">
        <v>249</v>
      </c>
      <c r="L49" s="41" t="s">
        <v>254</v>
      </c>
      <c r="M49" s="41" t="s">
        <v>249</v>
      </c>
      <c r="N49" s="105" t="s">
        <v>255</v>
      </c>
      <c r="O49" s="41" t="s">
        <v>249</v>
      </c>
      <c r="P49" s="96"/>
      <c r="Q49" s="96"/>
    </row>
    <row r="50" spans="1:17" ht="39.75" customHeight="1">
      <c r="A50" s="255"/>
      <c r="B50" s="252"/>
      <c r="C50" s="64" t="s">
        <v>22</v>
      </c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s="80" customFormat="1" ht="391.5" customHeight="1">
      <c r="A51" s="256" t="s">
        <v>112</v>
      </c>
      <c r="B51" s="246" t="s">
        <v>113</v>
      </c>
      <c r="C51" s="79" t="s">
        <v>21</v>
      </c>
      <c r="D51" s="68" t="s">
        <v>132</v>
      </c>
      <c r="E51" s="68" t="s">
        <v>133</v>
      </c>
      <c r="F51" s="68" t="s">
        <v>134</v>
      </c>
      <c r="G51" s="68" t="s">
        <v>135</v>
      </c>
      <c r="H51" s="68" t="s">
        <v>136</v>
      </c>
      <c r="I51" s="68" t="s">
        <v>137</v>
      </c>
      <c r="J51" s="68" t="s">
        <v>137</v>
      </c>
      <c r="K51" s="68" t="s">
        <v>137</v>
      </c>
      <c r="L51" s="68" t="s">
        <v>138</v>
      </c>
      <c r="M51" s="76"/>
      <c r="N51" s="76"/>
      <c r="O51" s="76"/>
      <c r="P51" s="68" t="s">
        <v>139</v>
      </c>
      <c r="Q51" s="76"/>
    </row>
    <row r="52" spans="1:17" ht="39.75" customHeight="1">
      <c r="A52" s="256"/>
      <c r="B52" s="246"/>
      <c r="C52" s="64" t="s">
        <v>22</v>
      </c>
      <c r="D52" s="97"/>
      <c r="E52" s="96"/>
      <c r="F52" s="96"/>
      <c r="G52" s="96"/>
      <c r="H52" s="96"/>
      <c r="I52" s="96"/>
      <c r="J52" s="96"/>
      <c r="K52" s="96"/>
      <c r="L52" s="96"/>
      <c r="M52" s="96"/>
      <c r="N52" s="67"/>
      <c r="O52" s="67"/>
      <c r="P52" s="67"/>
      <c r="Q52" s="67"/>
    </row>
    <row r="53" spans="1:17" ht="75.75" customHeight="1">
      <c r="A53" s="256" t="s">
        <v>115</v>
      </c>
      <c r="B53" s="246" t="s">
        <v>114</v>
      </c>
      <c r="C53" s="64" t="s">
        <v>21</v>
      </c>
      <c r="D53" s="94" t="s">
        <v>144</v>
      </c>
      <c r="E53" s="94" t="s">
        <v>144</v>
      </c>
      <c r="F53" s="94" t="s">
        <v>144</v>
      </c>
      <c r="G53" s="94" t="s">
        <v>149</v>
      </c>
      <c r="H53" s="94" t="s">
        <v>145</v>
      </c>
      <c r="I53" s="94" t="s">
        <v>203</v>
      </c>
      <c r="J53" s="94" t="s">
        <v>146</v>
      </c>
      <c r="K53" s="94" t="s">
        <v>147</v>
      </c>
      <c r="L53" s="94" t="s">
        <v>148</v>
      </c>
      <c r="M53" s="94"/>
      <c r="N53" s="92"/>
      <c r="O53" s="66"/>
      <c r="P53" s="66"/>
      <c r="Q53" s="66"/>
    </row>
    <row r="54" spans="1:17" ht="31.5" customHeight="1">
      <c r="A54" s="256"/>
      <c r="B54" s="246"/>
      <c r="C54" s="64" t="s">
        <v>22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66"/>
      <c r="O54" s="66"/>
      <c r="P54" s="66"/>
      <c r="Q54" s="66"/>
    </row>
    <row r="55" spans="1:17" ht="52.5" customHeight="1">
      <c r="A55" s="256" t="s">
        <v>116</v>
      </c>
      <c r="B55" s="246" t="s">
        <v>117</v>
      </c>
      <c r="C55" s="64" t="s">
        <v>21</v>
      </c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52.5" customHeight="1">
      <c r="A56" s="256"/>
      <c r="B56" s="246"/>
      <c r="C56" s="64" t="s">
        <v>22</v>
      </c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409.5" customHeight="1">
      <c r="A57" s="256" t="s">
        <v>118</v>
      </c>
      <c r="B57" s="246" t="s">
        <v>119</v>
      </c>
      <c r="C57" s="64" t="s">
        <v>21</v>
      </c>
      <c r="D57" s="104" t="s">
        <v>236</v>
      </c>
      <c r="E57" s="103"/>
      <c r="F57" s="103" t="s">
        <v>237</v>
      </c>
      <c r="G57" s="269" t="s">
        <v>234</v>
      </c>
      <c r="H57" s="269"/>
      <c r="I57" s="103" t="s">
        <v>238</v>
      </c>
      <c r="J57" s="103" t="s">
        <v>239</v>
      </c>
      <c r="K57" s="243" t="s">
        <v>240</v>
      </c>
      <c r="L57" s="244"/>
      <c r="M57" s="244"/>
      <c r="N57" s="244"/>
      <c r="O57" s="245"/>
      <c r="P57" s="99" t="s">
        <v>200</v>
      </c>
      <c r="Q57" s="67"/>
    </row>
    <row r="58" spans="1:17" ht="39.75" customHeight="1">
      <c r="A58" s="256"/>
      <c r="B58" s="246"/>
      <c r="C58" s="64" t="s">
        <v>22</v>
      </c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s="80" customFormat="1" ht="183.75" customHeight="1">
      <c r="A59" s="248" t="s">
        <v>121</v>
      </c>
      <c r="B59" s="248" t="s">
        <v>120</v>
      </c>
      <c r="C59" s="248" t="s">
        <v>21</v>
      </c>
      <c r="D59" s="68"/>
      <c r="E59" s="68" t="s">
        <v>168</v>
      </c>
      <c r="F59" s="68" t="s">
        <v>169</v>
      </c>
      <c r="G59" s="100" t="s">
        <v>170</v>
      </c>
      <c r="H59" s="100" t="s">
        <v>170</v>
      </c>
      <c r="I59" s="100" t="s">
        <v>170</v>
      </c>
      <c r="J59" s="100" t="s">
        <v>170</v>
      </c>
      <c r="K59" s="100" t="s">
        <v>170</v>
      </c>
      <c r="L59" s="100" t="s">
        <v>170</v>
      </c>
      <c r="M59" s="100" t="s">
        <v>170</v>
      </c>
      <c r="N59" s="100" t="s">
        <v>170</v>
      </c>
      <c r="O59" s="100" t="s">
        <v>171</v>
      </c>
      <c r="P59" s="76"/>
      <c r="Q59" s="76"/>
    </row>
    <row r="60" spans="1:17" s="80" customFormat="1" ht="150" customHeight="1">
      <c r="A60" s="249"/>
      <c r="B60" s="249"/>
      <c r="C60" s="249"/>
      <c r="D60" s="68" t="s">
        <v>164</v>
      </c>
      <c r="E60" s="68" t="s">
        <v>164</v>
      </c>
      <c r="F60" s="68" t="s">
        <v>164</v>
      </c>
      <c r="G60" s="68" t="s">
        <v>164</v>
      </c>
      <c r="H60" s="68" t="s">
        <v>164</v>
      </c>
      <c r="I60" s="68" t="s">
        <v>164</v>
      </c>
      <c r="J60" s="68" t="s">
        <v>164</v>
      </c>
      <c r="K60" s="68" t="s">
        <v>164</v>
      </c>
      <c r="L60" s="68" t="s">
        <v>164</v>
      </c>
      <c r="M60" s="68" t="s">
        <v>164</v>
      </c>
      <c r="N60" s="68" t="s">
        <v>164</v>
      </c>
      <c r="O60" s="68" t="s">
        <v>164</v>
      </c>
      <c r="P60" s="76"/>
      <c r="Q60" s="76"/>
    </row>
    <row r="61" spans="1:17" s="80" customFormat="1" ht="316.5" customHeight="1">
      <c r="A61" s="249"/>
      <c r="B61" s="249"/>
      <c r="C61" s="250"/>
      <c r="D61" s="68" t="s">
        <v>165</v>
      </c>
      <c r="E61" s="68" t="s">
        <v>166</v>
      </c>
      <c r="F61" s="68" t="s">
        <v>167</v>
      </c>
      <c r="G61" s="68" t="s">
        <v>167</v>
      </c>
      <c r="H61" s="68" t="s">
        <v>167</v>
      </c>
      <c r="I61" s="68" t="s">
        <v>167</v>
      </c>
      <c r="J61" s="68" t="s">
        <v>167</v>
      </c>
      <c r="K61" s="68" t="s">
        <v>167</v>
      </c>
      <c r="L61" s="68" t="s">
        <v>167</v>
      </c>
      <c r="M61" s="68" t="s">
        <v>167</v>
      </c>
      <c r="N61" s="68" t="s">
        <v>167</v>
      </c>
      <c r="O61" s="68" t="s">
        <v>167</v>
      </c>
      <c r="P61" s="76"/>
      <c r="Q61" s="76"/>
    </row>
    <row r="62" spans="1:17" s="80" customFormat="1" ht="39.75" customHeight="1">
      <c r="A62" s="250"/>
      <c r="B62" s="250"/>
      <c r="C62" s="79" t="s">
        <v>22</v>
      </c>
      <c r="D62" s="68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39.75" customHeight="1">
      <c r="A63" s="256" t="s">
        <v>122</v>
      </c>
      <c r="B63" s="246" t="s">
        <v>123</v>
      </c>
      <c r="C63" s="64" t="s">
        <v>21</v>
      </c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39.75" customHeight="1">
      <c r="A64" s="256"/>
      <c r="B64" s="246"/>
      <c r="C64" s="64" t="s">
        <v>22</v>
      </c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s="80" customFormat="1" ht="154.5" customHeight="1">
      <c r="A65" s="257" t="s">
        <v>124</v>
      </c>
      <c r="B65" s="247" t="s">
        <v>125</v>
      </c>
      <c r="C65" s="79" t="s">
        <v>21</v>
      </c>
      <c r="D65" s="77"/>
      <c r="E65" s="77"/>
      <c r="F65" s="77" t="s">
        <v>186</v>
      </c>
      <c r="G65" s="77" t="s">
        <v>172</v>
      </c>
      <c r="H65" s="77" t="s">
        <v>187</v>
      </c>
      <c r="I65" s="77"/>
      <c r="J65" s="77" t="s">
        <v>187</v>
      </c>
      <c r="K65" s="77"/>
      <c r="L65" s="77"/>
      <c r="M65" s="77" t="s">
        <v>187</v>
      </c>
      <c r="N65" s="77"/>
      <c r="O65" s="77" t="s">
        <v>188</v>
      </c>
      <c r="P65" s="77" t="s">
        <v>189</v>
      </c>
      <c r="Q65" s="76"/>
    </row>
    <row r="66" spans="1:17" s="80" customFormat="1" ht="39.75" customHeight="1">
      <c r="A66" s="257"/>
      <c r="B66" s="247"/>
      <c r="C66" s="79" t="s">
        <v>22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ht="39.75" customHeight="1">
      <c r="A67" s="256" t="s">
        <v>126</v>
      </c>
      <c r="B67" s="246" t="s">
        <v>127</v>
      </c>
      <c r="C67" s="64" t="s">
        <v>21</v>
      </c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39.75" customHeight="1">
      <c r="A68" s="256"/>
      <c r="B68" s="246"/>
      <c r="C68" s="64" t="s">
        <v>22</v>
      </c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47" customHeight="1">
      <c r="A69" s="254" t="s">
        <v>128</v>
      </c>
      <c r="B69" s="251" t="s">
        <v>129</v>
      </c>
      <c r="C69" s="64" t="s">
        <v>21</v>
      </c>
      <c r="D69" s="66"/>
      <c r="E69" s="101" t="s">
        <v>156</v>
      </c>
      <c r="F69" s="101" t="s">
        <v>157</v>
      </c>
      <c r="G69" s="67"/>
      <c r="H69" s="67"/>
      <c r="I69" s="67"/>
      <c r="J69" s="67"/>
      <c r="K69" s="67"/>
      <c r="L69" s="67"/>
      <c r="M69" s="67"/>
      <c r="N69" s="67"/>
      <c r="O69" s="101" t="s">
        <v>158</v>
      </c>
      <c r="P69" s="67"/>
      <c r="Q69" s="67"/>
    </row>
    <row r="70" spans="1:17" ht="39.75" customHeight="1">
      <c r="A70" s="255"/>
      <c r="B70" s="252"/>
      <c r="C70" s="64" t="s">
        <v>22</v>
      </c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3" spans="2:20" ht="12.75">
      <c r="B73" s="261" t="s">
        <v>256</v>
      </c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</row>
    <row r="74" spans="2:20" ht="15">
      <c r="B74" s="49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2:20" ht="15">
      <c r="B75" s="49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2:20" ht="15">
      <c r="B76" s="4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2:20" ht="15">
      <c r="B77" s="49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2:20" ht="15">
      <c r="B78" s="52" t="s">
        <v>48</v>
      </c>
      <c r="C78" s="53"/>
      <c r="D78" s="54"/>
      <c r="E78" s="54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2:20" ht="58.5" customHeight="1">
      <c r="B79" s="265" t="s">
        <v>217</v>
      </c>
      <c r="C79" s="265"/>
      <c r="D79" s="265"/>
      <c r="E79" s="265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</sheetData>
  <sheetProtection/>
  <mergeCells count="78"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DP16:DR16"/>
    <mergeCell ref="CH16:CJ16"/>
    <mergeCell ref="CY16:DA16"/>
    <mergeCell ref="BQ16:BS16"/>
    <mergeCell ref="B73:T73"/>
    <mergeCell ref="B57:B58"/>
    <mergeCell ref="B65:B66"/>
    <mergeCell ref="B63:B64"/>
    <mergeCell ref="AZ16:BB16"/>
    <mergeCell ref="H39:O39"/>
    <mergeCell ref="A25:A26"/>
    <mergeCell ref="A31:A32"/>
    <mergeCell ref="EX16:EZ16"/>
    <mergeCell ref="FO16:FQ16"/>
    <mergeCell ref="GF16:GH16"/>
    <mergeCell ref="GW16:GY16"/>
    <mergeCell ref="HN16:HP16"/>
    <mergeCell ref="IE16:IG16"/>
    <mergeCell ref="EG16:EI16"/>
    <mergeCell ref="A36:A37"/>
    <mergeCell ref="A51:A52"/>
    <mergeCell ref="A49:A50"/>
    <mergeCell ref="B25:B26"/>
    <mergeCell ref="AI16:AK16"/>
    <mergeCell ref="B34:B35"/>
    <mergeCell ref="A21:A22"/>
    <mergeCell ref="A23:A24"/>
    <mergeCell ref="A19:A20"/>
    <mergeCell ref="A17:A18"/>
    <mergeCell ref="A5:A7"/>
    <mergeCell ref="A10:A11"/>
    <mergeCell ref="A8:A9"/>
    <mergeCell ref="A12:A13"/>
    <mergeCell ref="A14:A15"/>
    <mergeCell ref="A45:A46"/>
    <mergeCell ref="A43:A44"/>
    <mergeCell ref="A39:A40"/>
    <mergeCell ref="A41:A42"/>
    <mergeCell ref="A34:A35"/>
    <mergeCell ref="A69:A70"/>
    <mergeCell ref="A53:A54"/>
    <mergeCell ref="A63:A64"/>
    <mergeCell ref="A67:A68"/>
    <mergeCell ref="A65:A66"/>
    <mergeCell ref="B41:B42"/>
    <mergeCell ref="A47:A48"/>
    <mergeCell ref="A59:A62"/>
    <mergeCell ref="A55:A56"/>
    <mergeCell ref="A57:A58"/>
    <mergeCell ref="B53:B54"/>
    <mergeCell ref="B36:B37"/>
    <mergeCell ref="B3:C3"/>
    <mergeCell ref="B10:B11"/>
    <mergeCell ref="B17:B18"/>
    <mergeCell ref="B14:B15"/>
    <mergeCell ref="B39:B40"/>
    <mergeCell ref="B43:B44"/>
    <mergeCell ref="B31:B32"/>
    <mergeCell ref="M8:O8"/>
    <mergeCell ref="B5:B7"/>
    <mergeCell ref="B23:B24"/>
    <mergeCell ref="C59:C61"/>
    <mergeCell ref="B19:B20"/>
    <mergeCell ref="B8:B9"/>
    <mergeCell ref="B12:B13"/>
    <mergeCell ref="B47:B48"/>
    <mergeCell ref="B45:B46"/>
    <mergeCell ref="B21:B22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="50" zoomScaleSheetLayoutView="50" zoomScalePageLayoutView="0" workbookViewId="0" topLeftCell="A10">
      <selection activeCell="D13" sqref="D13"/>
    </sheetView>
  </sheetViews>
  <sheetFormatPr defaultColWidth="9.140625" defaultRowHeight="15"/>
  <cols>
    <col min="1" max="1" width="9.7109375" style="164" customWidth="1"/>
    <col min="2" max="2" width="76.140625" style="164" customWidth="1"/>
    <col min="3" max="3" width="9.140625" style="164" customWidth="1"/>
    <col min="4" max="4" width="18.421875" style="164" customWidth="1"/>
    <col min="5" max="6" width="18.28125" style="164" customWidth="1"/>
    <col min="7" max="7" width="35.28125" style="164" customWidth="1"/>
    <col min="8" max="8" width="71.00390625" style="164" customWidth="1"/>
    <col min="9" max="16384" width="9.140625" style="164" customWidth="1"/>
  </cols>
  <sheetData>
    <row r="2" spans="1:8" ht="74.25" customHeight="1">
      <c r="A2" s="278" t="s">
        <v>368</v>
      </c>
      <c r="B2" s="278"/>
      <c r="C2" s="278"/>
      <c r="D2" s="278"/>
      <c r="E2" s="278"/>
      <c r="F2" s="278"/>
      <c r="G2" s="278"/>
      <c r="H2" s="278"/>
    </row>
    <row r="4" spans="1:8" ht="88.5" customHeight="1">
      <c r="A4" s="270" t="s">
        <v>331</v>
      </c>
      <c r="B4" s="270" t="s">
        <v>332</v>
      </c>
      <c r="C4" s="270" t="s">
        <v>333</v>
      </c>
      <c r="D4" s="270" t="s">
        <v>334</v>
      </c>
      <c r="E4" s="270"/>
      <c r="F4" s="270"/>
      <c r="G4" s="270" t="s">
        <v>335</v>
      </c>
      <c r="H4" s="270" t="s">
        <v>336</v>
      </c>
    </row>
    <row r="5" spans="1:8" ht="78" customHeight="1">
      <c r="A5" s="270"/>
      <c r="B5" s="270"/>
      <c r="C5" s="270"/>
      <c r="D5" s="154" t="s">
        <v>337</v>
      </c>
      <c r="E5" s="154" t="s">
        <v>338</v>
      </c>
      <c r="F5" s="154" t="s">
        <v>339</v>
      </c>
      <c r="G5" s="270"/>
      <c r="H5" s="270"/>
    </row>
    <row r="6" spans="1:8" ht="23.25">
      <c r="A6" s="155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 t="s">
        <v>340</v>
      </c>
      <c r="H6" s="156">
        <v>8</v>
      </c>
    </row>
    <row r="7" spans="1:8" ht="62.25" customHeight="1">
      <c r="A7" s="155" t="s">
        <v>264</v>
      </c>
      <c r="B7" s="271" t="s">
        <v>371</v>
      </c>
      <c r="C7" s="272"/>
      <c r="D7" s="272"/>
      <c r="E7" s="272"/>
      <c r="F7" s="272"/>
      <c r="G7" s="272"/>
      <c r="H7" s="273"/>
    </row>
    <row r="8" spans="1:8" ht="77.25" customHeight="1">
      <c r="A8" s="157" t="s">
        <v>2</v>
      </c>
      <c r="B8" s="274" t="s">
        <v>309</v>
      </c>
      <c r="C8" s="275"/>
      <c r="D8" s="275"/>
      <c r="E8" s="275"/>
      <c r="F8" s="275"/>
      <c r="G8" s="275"/>
      <c r="H8" s="276"/>
    </row>
    <row r="9" spans="1:8" ht="123.75" customHeight="1">
      <c r="A9" s="158" t="s">
        <v>341</v>
      </c>
      <c r="B9" s="165" t="s">
        <v>342</v>
      </c>
      <c r="C9" s="159" t="s">
        <v>343</v>
      </c>
      <c r="D9" s="154">
        <v>11</v>
      </c>
      <c r="E9" s="154">
        <v>11</v>
      </c>
      <c r="F9" s="160">
        <v>12</v>
      </c>
      <c r="G9" s="161">
        <f aca="true" t="shared" si="0" ref="G9:G18">F9/E9</f>
        <v>1.0909090909090908</v>
      </c>
      <c r="H9" s="154" t="s">
        <v>344</v>
      </c>
    </row>
    <row r="10" spans="1:8" ht="234.75" customHeight="1">
      <c r="A10" s="160" t="s">
        <v>345</v>
      </c>
      <c r="B10" s="165" t="s">
        <v>346</v>
      </c>
      <c r="C10" s="159" t="s">
        <v>20</v>
      </c>
      <c r="D10" s="154">
        <v>10.4</v>
      </c>
      <c r="E10" s="154">
        <v>15</v>
      </c>
      <c r="F10" s="160">
        <v>6.3</v>
      </c>
      <c r="G10" s="161">
        <f t="shared" si="0"/>
        <v>0.42</v>
      </c>
      <c r="H10" s="154" t="s">
        <v>347</v>
      </c>
    </row>
    <row r="11" spans="1:8" ht="211.5" customHeight="1">
      <c r="A11" s="160" t="s">
        <v>348</v>
      </c>
      <c r="B11" s="165" t="s">
        <v>349</v>
      </c>
      <c r="C11" s="159" t="s">
        <v>343</v>
      </c>
      <c r="D11" s="162">
        <v>100</v>
      </c>
      <c r="E11" s="162">
        <v>100</v>
      </c>
      <c r="F11" s="160">
        <v>100</v>
      </c>
      <c r="G11" s="161">
        <f t="shared" si="0"/>
        <v>1</v>
      </c>
      <c r="H11" s="154" t="s">
        <v>350</v>
      </c>
    </row>
    <row r="12" spans="1:8" ht="103.5" customHeight="1">
      <c r="A12" s="160" t="s">
        <v>351</v>
      </c>
      <c r="B12" s="165" t="s">
        <v>352</v>
      </c>
      <c r="C12" s="159" t="s">
        <v>343</v>
      </c>
      <c r="D12" s="154">
        <v>12</v>
      </c>
      <c r="E12" s="154">
        <v>11</v>
      </c>
      <c r="F12" s="160">
        <v>19</v>
      </c>
      <c r="G12" s="161">
        <f t="shared" si="0"/>
        <v>1.7272727272727273</v>
      </c>
      <c r="H12" s="154" t="s">
        <v>353</v>
      </c>
    </row>
    <row r="13" spans="1:8" ht="128.25" customHeight="1">
      <c r="A13" s="160" t="s">
        <v>354</v>
      </c>
      <c r="B13" s="165" t="s">
        <v>372</v>
      </c>
      <c r="C13" s="159" t="s">
        <v>343</v>
      </c>
      <c r="D13" s="154">
        <v>70</v>
      </c>
      <c r="E13" s="154">
        <v>50</v>
      </c>
      <c r="F13" s="160">
        <v>93</v>
      </c>
      <c r="G13" s="161">
        <f t="shared" si="0"/>
        <v>1.86</v>
      </c>
      <c r="H13" s="163" t="s">
        <v>355</v>
      </c>
    </row>
    <row r="14" spans="1:8" ht="121.5" customHeight="1">
      <c r="A14" s="160" t="s">
        <v>356</v>
      </c>
      <c r="B14" s="165" t="s">
        <v>357</v>
      </c>
      <c r="C14" s="159" t="s">
        <v>20</v>
      </c>
      <c r="D14" s="154">
        <v>80.06</v>
      </c>
      <c r="E14" s="154">
        <v>80</v>
      </c>
      <c r="F14" s="160">
        <v>81</v>
      </c>
      <c r="G14" s="161">
        <f t="shared" si="0"/>
        <v>1.0125</v>
      </c>
      <c r="H14" s="154" t="s">
        <v>358</v>
      </c>
    </row>
    <row r="15" spans="1:8" ht="33" customHeight="1">
      <c r="A15" s="160" t="s">
        <v>4</v>
      </c>
      <c r="B15" s="274" t="s">
        <v>308</v>
      </c>
      <c r="C15" s="275"/>
      <c r="D15" s="275"/>
      <c r="E15" s="275"/>
      <c r="F15" s="275"/>
      <c r="G15" s="275"/>
      <c r="H15" s="276"/>
    </row>
    <row r="16" spans="1:8" ht="93">
      <c r="A16" s="160" t="s">
        <v>359</v>
      </c>
      <c r="B16" s="165" t="s">
        <v>360</v>
      </c>
      <c r="C16" s="159" t="s">
        <v>361</v>
      </c>
      <c r="D16" s="154">
        <v>101</v>
      </c>
      <c r="E16" s="154">
        <v>95</v>
      </c>
      <c r="F16" s="160">
        <v>101</v>
      </c>
      <c r="G16" s="161">
        <f t="shared" si="0"/>
        <v>1.063157894736842</v>
      </c>
      <c r="H16" s="154" t="s">
        <v>369</v>
      </c>
    </row>
    <row r="17" spans="1:8" ht="93">
      <c r="A17" s="160" t="s">
        <v>362</v>
      </c>
      <c r="B17" s="165" t="s">
        <v>363</v>
      </c>
      <c r="C17" s="159" t="s">
        <v>20</v>
      </c>
      <c r="D17" s="154">
        <v>21.4</v>
      </c>
      <c r="E17" s="154">
        <v>12.3</v>
      </c>
      <c r="F17" s="160">
        <v>27.6</v>
      </c>
      <c r="G17" s="161">
        <f t="shared" si="0"/>
        <v>2.24390243902439</v>
      </c>
      <c r="H17" s="154" t="s">
        <v>370</v>
      </c>
    </row>
    <row r="18" spans="1:8" ht="116.25">
      <c r="A18" s="160" t="s">
        <v>364</v>
      </c>
      <c r="B18" s="165" t="s">
        <v>365</v>
      </c>
      <c r="C18" s="159" t="s">
        <v>20</v>
      </c>
      <c r="D18" s="154">
        <v>36.6</v>
      </c>
      <c r="E18" s="154">
        <v>20</v>
      </c>
      <c r="F18" s="160">
        <v>40</v>
      </c>
      <c r="G18" s="161">
        <f t="shared" si="0"/>
        <v>2</v>
      </c>
      <c r="H18" s="154" t="s">
        <v>366</v>
      </c>
    </row>
    <row r="19" spans="1:4" ht="122.25" customHeight="1">
      <c r="A19" s="277" t="s">
        <v>367</v>
      </c>
      <c r="B19" s="277"/>
      <c r="C19" s="277"/>
      <c r="D19" s="277"/>
    </row>
  </sheetData>
  <sheetProtection/>
  <mergeCells count="11">
    <mergeCell ref="A2:H2"/>
    <mergeCell ref="A4:A5"/>
    <mergeCell ref="B4:B5"/>
    <mergeCell ref="C4:C5"/>
    <mergeCell ref="D4:F4"/>
    <mergeCell ref="G4:G5"/>
    <mergeCell ref="H4:H5"/>
    <mergeCell ref="B7:H7"/>
    <mergeCell ref="B8:H8"/>
    <mergeCell ref="B15:H15"/>
    <mergeCell ref="A19:D19"/>
  </mergeCells>
  <printOptions/>
  <pageMargins left="0.7" right="0.7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Половинкина</cp:lastModifiedBy>
  <cp:lastPrinted>2019-02-14T07:17:00Z</cp:lastPrinted>
  <dcterms:created xsi:type="dcterms:W3CDTF">2011-05-17T05:04:33Z</dcterms:created>
  <dcterms:modified xsi:type="dcterms:W3CDTF">2019-02-14T07:18:17Z</dcterms:modified>
  <cp:category/>
  <cp:version/>
  <cp:contentType/>
  <cp:contentStatus/>
</cp:coreProperties>
</file>