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2 квартал 2017 года" sheetId="3" r:id="rId1"/>
  </sheets>
  <calcPr calcId="125725"/>
</workbook>
</file>

<file path=xl/calcChain.xml><?xml version="1.0" encoding="utf-8"?>
<calcChain xmlns="http://schemas.openxmlformats.org/spreadsheetml/2006/main">
  <c r="AQ72" i="3"/>
  <c r="AP72"/>
  <c r="AN72"/>
  <c r="AM72"/>
  <c r="AK72"/>
  <c r="AJ72"/>
  <c r="AH72"/>
  <c r="AG72"/>
  <c r="AE72"/>
  <c r="AD72"/>
  <c r="AB72"/>
  <c r="X72"/>
  <c r="U72"/>
  <c r="S72"/>
  <c r="R72"/>
  <c r="P72"/>
  <c r="O72"/>
  <c r="M72"/>
  <c r="L72"/>
  <c r="J72"/>
  <c r="I72"/>
  <c r="AQ71"/>
  <c r="AP71"/>
  <c r="AN71"/>
  <c r="AM71"/>
  <c r="AK71"/>
  <c r="AJ71"/>
  <c r="AH71"/>
  <c r="AG71"/>
  <c r="AE71"/>
  <c r="AD71"/>
  <c r="AB71"/>
  <c r="AA71"/>
  <c r="Y71"/>
  <c r="X71"/>
  <c r="V71"/>
  <c r="U71"/>
  <c r="S71"/>
  <c r="R71"/>
  <c r="P71"/>
  <c r="O71"/>
  <c r="M71"/>
  <c r="L71"/>
  <c r="J71"/>
  <c r="I71"/>
  <c r="G71"/>
  <c r="F71"/>
  <c r="W69"/>
  <c r="G69"/>
  <c r="F69"/>
  <c r="G68"/>
  <c r="F68"/>
  <c r="AQ67"/>
  <c r="AP67"/>
  <c r="AN67"/>
  <c r="AM67"/>
  <c r="AK67"/>
  <c r="AJ67"/>
  <c r="AH67"/>
  <c r="AG67"/>
  <c r="AE67"/>
  <c r="AD67"/>
  <c r="AB67"/>
  <c r="AA67"/>
  <c r="Y67"/>
  <c r="X67"/>
  <c r="V67"/>
  <c r="U67"/>
  <c r="S67"/>
  <c r="R67"/>
  <c r="P67"/>
  <c r="O67"/>
  <c r="M67"/>
  <c r="L67"/>
  <c r="J67"/>
  <c r="I67"/>
  <c r="F67" s="1"/>
  <c r="G67"/>
  <c r="AR66"/>
  <c r="AO66"/>
  <c r="AL66"/>
  <c r="AI66"/>
  <c r="AF66"/>
  <c r="AC66"/>
  <c r="Z66"/>
  <c r="W66"/>
  <c r="T66"/>
  <c r="Q66"/>
  <c r="N66"/>
  <c r="K66"/>
  <c r="G66"/>
  <c r="F66"/>
  <c r="G65"/>
  <c r="F65"/>
  <c r="AQ64"/>
  <c r="AP64"/>
  <c r="AN64"/>
  <c r="AM64"/>
  <c r="AK64"/>
  <c r="AJ64"/>
  <c r="AH64"/>
  <c r="AG64"/>
  <c r="AE64"/>
  <c r="AD64"/>
  <c r="AB64"/>
  <c r="AA64"/>
  <c r="Y64"/>
  <c r="X64"/>
  <c r="V64"/>
  <c r="U64"/>
  <c r="S64"/>
  <c r="R64"/>
  <c r="P64"/>
  <c r="O64"/>
  <c r="M64"/>
  <c r="L64"/>
  <c r="J64"/>
  <c r="I64"/>
  <c r="G64"/>
  <c r="F64"/>
  <c r="V63"/>
  <c r="W63" s="1"/>
  <c r="F63"/>
  <c r="G62"/>
  <c r="F62"/>
  <c r="AQ61"/>
  <c r="AP61"/>
  <c r="AN61"/>
  <c r="AM61"/>
  <c r="AK61"/>
  <c r="AJ61"/>
  <c r="AH61"/>
  <c r="AG61"/>
  <c r="AE61"/>
  <c r="AD61"/>
  <c r="AB61"/>
  <c r="AA61"/>
  <c r="Y61"/>
  <c r="X61"/>
  <c r="U61"/>
  <c r="S61"/>
  <c r="R61"/>
  <c r="P61"/>
  <c r="O61"/>
  <c r="M61"/>
  <c r="L61"/>
  <c r="J61"/>
  <c r="I61"/>
  <c r="AI60"/>
  <c r="T60"/>
  <c r="G60"/>
  <c r="F60"/>
  <c r="G59"/>
  <c r="F59"/>
  <c r="AQ58"/>
  <c r="AP58"/>
  <c r="AN58"/>
  <c r="AM58"/>
  <c r="AK58"/>
  <c r="AJ58"/>
  <c r="AH58"/>
  <c r="AG58"/>
  <c r="AE58"/>
  <c r="AD58"/>
  <c r="AB58"/>
  <c r="AA58"/>
  <c r="Y58"/>
  <c r="X58"/>
  <c r="V58"/>
  <c r="U58"/>
  <c r="S58"/>
  <c r="R58"/>
  <c r="P58"/>
  <c r="O58"/>
  <c r="M58"/>
  <c r="L58"/>
  <c r="J58"/>
  <c r="I58"/>
  <c r="F58" s="1"/>
  <c r="G58"/>
  <c r="AL57"/>
  <c r="AI57"/>
  <c r="G57"/>
  <c r="F57"/>
  <c r="G56"/>
  <c r="F56"/>
  <c r="AQ55"/>
  <c r="AP55"/>
  <c r="AN55"/>
  <c r="AM55"/>
  <c r="AK55"/>
  <c r="AJ55"/>
  <c r="AH55"/>
  <c r="AG55"/>
  <c r="AE55"/>
  <c r="AD55"/>
  <c r="AB55"/>
  <c r="AA55"/>
  <c r="Y55"/>
  <c r="X55"/>
  <c r="V55"/>
  <c r="U55"/>
  <c r="S55"/>
  <c r="R55"/>
  <c r="P55"/>
  <c r="O55"/>
  <c r="M55"/>
  <c r="L55"/>
  <c r="J55"/>
  <c r="I55"/>
  <c r="F55" s="1"/>
  <c r="Y54"/>
  <c r="Z54" s="1"/>
  <c r="V54"/>
  <c r="W54" s="1"/>
  <c r="F54"/>
  <c r="G53"/>
  <c r="F53"/>
  <c r="AQ52"/>
  <c r="AP52"/>
  <c r="AN52"/>
  <c r="AM52"/>
  <c r="AK52"/>
  <c r="AJ52"/>
  <c r="AH52"/>
  <c r="AG52"/>
  <c r="AE52"/>
  <c r="AD52"/>
  <c r="AB52"/>
  <c r="AA52"/>
  <c r="X52"/>
  <c r="U52"/>
  <c r="S52"/>
  <c r="R52"/>
  <c r="P52"/>
  <c r="O52"/>
  <c r="M52"/>
  <c r="L52"/>
  <c r="J52"/>
  <c r="I52"/>
  <c r="AI51"/>
  <c r="AC51"/>
  <c r="T51"/>
  <c r="G51"/>
  <c r="F51"/>
  <c r="G50"/>
  <c r="F50"/>
  <c r="AQ49"/>
  <c r="AP49"/>
  <c r="AN49"/>
  <c r="AM49"/>
  <c r="AK49"/>
  <c r="AJ49"/>
  <c r="AH49"/>
  <c r="AG49"/>
  <c r="AE49"/>
  <c r="AD49"/>
  <c r="AB49"/>
  <c r="AA49"/>
  <c r="Y49"/>
  <c r="X49"/>
  <c r="V49"/>
  <c r="U49"/>
  <c r="S49"/>
  <c r="R49"/>
  <c r="P49"/>
  <c r="O49"/>
  <c r="M49"/>
  <c r="L49"/>
  <c r="J49"/>
  <c r="I49"/>
  <c r="F49" s="1"/>
  <c r="AI48"/>
  <c r="Q48"/>
  <c r="K48"/>
  <c r="G48"/>
  <c r="F48"/>
  <c r="G47"/>
  <c r="F47"/>
  <c r="AQ46"/>
  <c r="AP46"/>
  <c r="AN46"/>
  <c r="AM46"/>
  <c r="AK46"/>
  <c r="AJ46"/>
  <c r="AH46"/>
  <c r="AG46"/>
  <c r="AE46"/>
  <c r="AD46"/>
  <c r="AB46"/>
  <c r="AA46"/>
  <c r="Y46"/>
  <c r="X46"/>
  <c r="V46"/>
  <c r="U46"/>
  <c r="S46"/>
  <c r="R46"/>
  <c r="P46"/>
  <c r="O46"/>
  <c r="M46"/>
  <c r="L46"/>
  <c r="J46"/>
  <c r="I46"/>
  <c r="F46" s="1"/>
  <c r="G46"/>
  <c r="AL45"/>
  <c r="Z45"/>
  <c r="V45"/>
  <c r="W45" s="1"/>
  <c r="T45"/>
  <c r="G45"/>
  <c r="F45"/>
  <c r="G44"/>
  <c r="F44"/>
  <c r="AQ43"/>
  <c r="AP43"/>
  <c r="AN43"/>
  <c r="AM43"/>
  <c r="AK43"/>
  <c r="AJ43"/>
  <c r="AH43"/>
  <c r="AG43"/>
  <c r="AE43"/>
  <c r="AD43"/>
  <c r="AB43"/>
  <c r="AA43"/>
  <c r="Y43"/>
  <c r="X43"/>
  <c r="V43"/>
  <c r="U43"/>
  <c r="S43"/>
  <c r="R43"/>
  <c r="P43"/>
  <c r="O43"/>
  <c r="M43"/>
  <c r="L43"/>
  <c r="J43"/>
  <c r="I43"/>
  <c r="G43"/>
  <c r="AF42"/>
  <c r="G42"/>
  <c r="F42"/>
  <c r="G41"/>
  <c r="F41"/>
  <c r="AQ40"/>
  <c r="AP40"/>
  <c r="AN40"/>
  <c r="AM40"/>
  <c r="AK40"/>
  <c r="AJ40"/>
  <c r="AH40"/>
  <c r="AG40"/>
  <c r="AE40"/>
  <c r="AD40"/>
  <c r="AB40"/>
  <c r="AA40"/>
  <c r="Y40"/>
  <c r="X40"/>
  <c r="V40"/>
  <c r="U40"/>
  <c r="S40"/>
  <c r="R40"/>
  <c r="P40"/>
  <c r="O40"/>
  <c r="M40"/>
  <c r="L40"/>
  <c r="J40"/>
  <c r="I40"/>
  <c r="F40" s="1"/>
  <c r="AI39"/>
  <c r="T39"/>
  <c r="Q39"/>
  <c r="N39"/>
  <c r="G39"/>
  <c r="F39"/>
  <c r="G38"/>
  <c r="F38"/>
  <c r="AQ37"/>
  <c r="AP37"/>
  <c r="AN37"/>
  <c r="AM37"/>
  <c r="AK37"/>
  <c r="AJ37"/>
  <c r="AH37"/>
  <c r="AG37"/>
  <c r="AE37"/>
  <c r="AD37"/>
  <c r="AB37"/>
  <c r="AA37"/>
  <c r="Y37"/>
  <c r="X37"/>
  <c r="V37"/>
  <c r="U37"/>
  <c r="S37"/>
  <c r="R37"/>
  <c r="P37"/>
  <c r="O37"/>
  <c r="M37"/>
  <c r="L37"/>
  <c r="J37"/>
  <c r="I37"/>
  <c r="F37" s="1"/>
  <c r="G37"/>
  <c r="AF36"/>
  <c r="G36"/>
  <c r="F36"/>
  <c r="G35"/>
  <c r="F35"/>
  <c r="AQ34"/>
  <c r="AP34"/>
  <c r="AN34"/>
  <c r="AM34"/>
  <c r="AK34"/>
  <c r="AJ34"/>
  <c r="AH34"/>
  <c r="AG34"/>
  <c r="AE34"/>
  <c r="AD34"/>
  <c r="AB34"/>
  <c r="AA34"/>
  <c r="Y34"/>
  <c r="X34"/>
  <c r="V34"/>
  <c r="U34"/>
  <c r="S34"/>
  <c r="R34"/>
  <c r="P34"/>
  <c r="O34"/>
  <c r="M34"/>
  <c r="L34"/>
  <c r="J34"/>
  <c r="I34"/>
  <c r="F34" s="1"/>
  <c r="AO33"/>
  <c r="AL33"/>
  <c r="AI33"/>
  <c r="AF33"/>
  <c r="AA33"/>
  <c r="AA72" s="1"/>
  <c r="F72" s="1"/>
  <c r="F70" s="1"/>
  <c r="Z33"/>
  <c r="W33"/>
  <c r="T33"/>
  <c r="Q33"/>
  <c r="N33"/>
  <c r="G33"/>
  <c r="G32"/>
  <c r="F32"/>
  <c r="AQ31"/>
  <c r="AP31"/>
  <c r="AN31"/>
  <c r="AM31"/>
  <c r="AK31"/>
  <c r="AJ31"/>
  <c r="AH31"/>
  <c r="AG31"/>
  <c r="AE31"/>
  <c r="AD31"/>
  <c r="AB31"/>
  <c r="Y31"/>
  <c r="X31"/>
  <c r="V31"/>
  <c r="U31"/>
  <c r="S31"/>
  <c r="R31"/>
  <c r="P31"/>
  <c r="O31"/>
  <c r="M31"/>
  <c r="L31"/>
  <c r="J31"/>
  <c r="I31"/>
  <c r="AL30"/>
  <c r="Y30"/>
  <c r="Y72" s="1"/>
  <c r="Z72" s="1"/>
  <c r="V30"/>
  <c r="W30" s="1"/>
  <c r="Q30"/>
  <c r="N30"/>
  <c r="F30"/>
  <c r="G29"/>
  <c r="F29"/>
  <c r="AQ28"/>
  <c r="AP28"/>
  <c r="AN28"/>
  <c r="AM28"/>
  <c r="AK28"/>
  <c r="AJ28"/>
  <c r="AH28"/>
  <c r="AG28"/>
  <c r="AE28"/>
  <c r="AD28"/>
  <c r="AB28"/>
  <c r="AA28"/>
  <c r="X28"/>
  <c r="U28"/>
  <c r="S28"/>
  <c r="R28"/>
  <c r="P28"/>
  <c r="O28"/>
  <c r="M28"/>
  <c r="L28"/>
  <c r="J28"/>
  <c r="I28"/>
  <c r="W27"/>
  <c r="G27"/>
  <c r="F27"/>
  <c r="G26"/>
  <c r="F26"/>
  <c r="AQ25"/>
  <c r="AP25"/>
  <c r="AN25"/>
  <c r="AM25"/>
  <c r="AK25"/>
  <c r="AJ25"/>
  <c r="AH25"/>
  <c r="AG25"/>
  <c r="AE25"/>
  <c r="AD25"/>
  <c r="AB25"/>
  <c r="AA25"/>
  <c r="Y25"/>
  <c r="X25"/>
  <c r="V25"/>
  <c r="U25"/>
  <c r="S25"/>
  <c r="R25"/>
  <c r="P25"/>
  <c r="O25"/>
  <c r="M25"/>
  <c r="L25"/>
  <c r="J25"/>
  <c r="I25"/>
  <c r="F25" s="1"/>
  <c r="AO24"/>
  <c r="T24"/>
  <c r="G24"/>
  <c r="F24"/>
  <c r="G23"/>
  <c r="F23"/>
  <c r="AQ22"/>
  <c r="AP22"/>
  <c r="AN22"/>
  <c r="AM22"/>
  <c r="AK22"/>
  <c r="AJ22"/>
  <c r="AH22"/>
  <c r="AG22"/>
  <c r="AE22"/>
  <c r="AD22"/>
  <c r="AB22"/>
  <c r="AA22"/>
  <c r="Y22"/>
  <c r="X22"/>
  <c r="V22"/>
  <c r="U22"/>
  <c r="S22"/>
  <c r="R22"/>
  <c r="P22"/>
  <c r="O22"/>
  <c r="M22"/>
  <c r="L22"/>
  <c r="J22"/>
  <c r="G22" s="1"/>
  <c r="I22"/>
  <c r="F22" s="1"/>
  <c r="AO21"/>
  <c r="G21"/>
  <c r="F21"/>
  <c r="G20"/>
  <c r="F20"/>
  <c r="AQ19"/>
  <c r="AP19"/>
  <c r="AN19"/>
  <c r="AM19"/>
  <c r="AK19"/>
  <c r="AJ19"/>
  <c r="AH19"/>
  <c r="AG19"/>
  <c r="AE19"/>
  <c r="AD19"/>
  <c r="AB19"/>
  <c r="AA19"/>
  <c r="Y19"/>
  <c r="X19"/>
  <c r="V19"/>
  <c r="U19"/>
  <c r="S19"/>
  <c r="R19"/>
  <c r="P19"/>
  <c r="O19"/>
  <c r="M19"/>
  <c r="L19"/>
  <c r="J19"/>
  <c r="I19"/>
  <c r="F19" s="1"/>
  <c r="AR18"/>
  <c r="W18"/>
  <c r="G18"/>
  <c r="F18"/>
  <c r="G17"/>
  <c r="F17"/>
  <c r="AQ16"/>
  <c r="AP16"/>
  <c r="AN16"/>
  <c r="AM16"/>
  <c r="AK16"/>
  <c r="AJ16"/>
  <c r="AH16"/>
  <c r="AG16"/>
  <c r="AE16"/>
  <c r="AD16"/>
  <c r="AB16"/>
  <c r="AA16"/>
  <c r="Y16"/>
  <c r="X16"/>
  <c r="V16"/>
  <c r="U16"/>
  <c r="S16"/>
  <c r="R16"/>
  <c r="P16"/>
  <c r="O16"/>
  <c r="M16"/>
  <c r="L16"/>
  <c r="J16"/>
  <c r="G16" s="1"/>
  <c r="I16"/>
  <c r="F16" s="1"/>
  <c r="AO15"/>
  <c r="AC15"/>
  <c r="T15"/>
  <c r="Q15"/>
  <c r="N15"/>
  <c r="G15"/>
  <c r="F15"/>
  <c r="G14"/>
  <c r="F14"/>
  <c r="F13" s="1"/>
  <c r="AQ13"/>
  <c r="AP13"/>
  <c r="AN13"/>
  <c r="AM13"/>
  <c r="AK13"/>
  <c r="AJ13"/>
  <c r="AH13"/>
  <c r="AG13"/>
  <c r="AE13"/>
  <c r="AD13"/>
  <c r="AB13"/>
  <c r="AA13"/>
  <c r="Y13"/>
  <c r="X13"/>
  <c r="V13"/>
  <c r="U13"/>
  <c r="S13"/>
  <c r="R13"/>
  <c r="P13"/>
  <c r="O13"/>
  <c r="M13"/>
  <c r="L13"/>
  <c r="J13"/>
  <c r="I13"/>
  <c r="F43" l="1"/>
  <c r="AA31"/>
  <c r="F31" s="1"/>
  <c r="F33"/>
  <c r="AC33"/>
  <c r="F61"/>
  <c r="H64"/>
  <c r="K64"/>
  <c r="N64"/>
  <c r="Q64"/>
  <c r="T64"/>
  <c r="W64"/>
  <c r="Z64"/>
  <c r="AC64"/>
  <c r="AI64"/>
  <c r="AO64"/>
  <c r="H66"/>
  <c r="N31"/>
  <c r="T31"/>
  <c r="Z31"/>
  <c r="AF31"/>
  <c r="AL31"/>
  <c r="H33"/>
  <c r="K72"/>
  <c r="H27"/>
  <c r="T49"/>
  <c r="H51"/>
  <c r="I70"/>
  <c r="L70"/>
  <c r="N70" s="1"/>
  <c r="O70"/>
  <c r="R70"/>
  <c r="U70"/>
  <c r="X70"/>
  <c r="AD70"/>
  <c r="AG70"/>
  <c r="AJ70"/>
  <c r="AM70"/>
  <c r="AP70"/>
  <c r="H15"/>
  <c r="W16"/>
  <c r="AO19"/>
  <c r="H22"/>
  <c r="T22"/>
  <c r="H24"/>
  <c r="F28"/>
  <c r="Q28"/>
  <c r="Y28"/>
  <c r="Z28" s="1"/>
  <c r="AF34"/>
  <c r="H36"/>
  <c r="Q37"/>
  <c r="AI37"/>
  <c r="H43"/>
  <c r="T43"/>
  <c r="Z43"/>
  <c r="AL43"/>
  <c r="H45"/>
  <c r="Q46"/>
  <c r="AI46"/>
  <c r="F52"/>
  <c r="Y52"/>
  <c r="AI55"/>
  <c r="H57"/>
  <c r="AI58"/>
  <c r="M70"/>
  <c r="Q13"/>
  <c r="S70"/>
  <c r="AC13"/>
  <c r="AE70"/>
  <c r="AF70" s="1"/>
  <c r="AK70"/>
  <c r="AO13"/>
  <c r="AQ70"/>
  <c r="H16"/>
  <c r="AR16"/>
  <c r="H18"/>
  <c r="H21"/>
  <c r="AO22"/>
  <c r="W25"/>
  <c r="N28"/>
  <c r="V28"/>
  <c r="G28" s="1"/>
  <c r="H28" s="1"/>
  <c r="AL28"/>
  <c r="G30"/>
  <c r="H30" s="1"/>
  <c r="Q31"/>
  <c r="W31"/>
  <c r="AI31"/>
  <c r="AO31"/>
  <c r="N37"/>
  <c r="T37"/>
  <c r="H39"/>
  <c r="AF40"/>
  <c r="H42"/>
  <c r="W43"/>
  <c r="H48"/>
  <c r="AC49"/>
  <c r="AI49"/>
  <c r="V52"/>
  <c r="W52" s="1"/>
  <c r="Z52"/>
  <c r="G54"/>
  <c r="H54" s="1"/>
  <c r="AL55"/>
  <c r="T58"/>
  <c r="H60"/>
  <c r="V61"/>
  <c r="G63"/>
  <c r="H63" s="1"/>
  <c r="AF64"/>
  <c r="AL64"/>
  <c r="AR64"/>
  <c r="H67"/>
  <c r="W67"/>
  <c r="H69"/>
  <c r="AF72"/>
  <c r="AI72"/>
  <c r="AL72"/>
  <c r="AO72"/>
  <c r="AR72"/>
  <c r="N72"/>
  <c r="Q72"/>
  <c r="T72"/>
  <c r="H46"/>
  <c r="H58"/>
  <c r="AC72"/>
  <c r="H37"/>
  <c r="N13"/>
  <c r="T13"/>
  <c r="K46"/>
  <c r="J70"/>
  <c r="P70"/>
  <c r="Q70" s="1"/>
  <c r="AB70"/>
  <c r="AH70"/>
  <c r="AN70"/>
  <c r="V72"/>
  <c r="G13"/>
  <c r="H13" s="1"/>
  <c r="G19"/>
  <c r="H19" s="1"/>
  <c r="G25"/>
  <c r="H25" s="1"/>
  <c r="Z30"/>
  <c r="G31"/>
  <c r="G34"/>
  <c r="H34" s="1"/>
  <c r="G40"/>
  <c r="H40" s="1"/>
  <c r="G49"/>
  <c r="H49" s="1"/>
  <c r="G55"/>
  <c r="H55" s="1"/>
  <c r="AO70" l="1"/>
  <c r="AC31"/>
  <c r="T70"/>
  <c r="AA70"/>
  <c r="AC70" s="1"/>
  <c r="H31"/>
  <c r="AR70"/>
  <c r="AL70"/>
  <c r="AI70"/>
  <c r="V70"/>
  <c r="W70" s="1"/>
  <c r="K70"/>
  <c r="Y70"/>
  <c r="Z70" s="1"/>
  <c r="G52"/>
  <c r="H52" s="1"/>
  <c r="W61"/>
  <c r="G61"/>
  <c r="H61" s="1"/>
  <c r="W28"/>
  <c r="W72"/>
  <c r="G72"/>
  <c r="G70" l="1"/>
  <c r="H70" s="1"/>
  <c r="H72"/>
</calcChain>
</file>

<file path=xl/sharedStrings.xml><?xml version="1.0" encoding="utf-8"?>
<sst xmlns="http://schemas.openxmlformats.org/spreadsheetml/2006/main" count="243" uniqueCount="128">
  <si>
    <t>ОТЧЕТ</t>
  </si>
  <si>
    <t>о ходе исполнения комплексного плана (сетевого графика) реализации</t>
  </si>
  <si>
    <t>№</t>
  </si>
  <si>
    <t>Наименование программных мероприятий</t>
  </si>
  <si>
    <t>Исполнитель</t>
  </si>
  <si>
    <t>Целевой показатель, №</t>
  </si>
  <si>
    <t>Источники финансирования</t>
  </si>
  <si>
    <t>Объем финансирования всего на год, тыс.руб.</t>
  </si>
  <si>
    <t>План</t>
  </si>
  <si>
    <t>Факт</t>
  </si>
  <si>
    <t>Исполнение, %</t>
  </si>
  <si>
    <t>в том числе</t>
  </si>
  <si>
    <t>январь</t>
  </si>
  <si>
    <t>февраль</t>
  </si>
  <si>
    <t>март</t>
  </si>
  <si>
    <t>апрель</t>
  </si>
  <si>
    <t>май</t>
  </si>
  <si>
    <t>июнь</t>
  </si>
  <si>
    <t>июль</t>
  </si>
  <si>
    <t>август</t>
  </si>
  <si>
    <t>сентябрь</t>
  </si>
  <si>
    <t>октябрь</t>
  </si>
  <si>
    <t>ноябрь</t>
  </si>
  <si>
    <t>декабрь</t>
  </si>
  <si>
    <t>Исполнение мероприятия</t>
  </si>
  <si>
    <t>Причина отклонения фактически исполненных расходных обязательств от запланированных</t>
  </si>
  <si>
    <t>8=7/6*100</t>
  </si>
  <si>
    <t>Цель 1</t>
  </si>
  <si>
    <t>1.1.</t>
  </si>
  <si>
    <t>Задача 1</t>
  </si>
  <si>
    <t>Ответственный исполнитель (соисполнитель)</t>
  </si>
  <si>
    <t>муниципальной программы:</t>
  </si>
  <si>
    <t>администрации города Урай</t>
  </si>
  <si>
    <t>"_______"_______________________ 2017 г.</t>
  </si>
  <si>
    <t>Исполнитель:</t>
  </si>
  <si>
    <t>Согласовано:</t>
  </si>
  <si>
    <t>Комитет по финансам</t>
  </si>
  <si>
    <t>"_______"______________ 2017 г.</t>
  </si>
  <si>
    <t>всего:</t>
  </si>
  <si>
    <t>бюджет ХМАО-Югры</t>
  </si>
  <si>
    <t>Бюджет городского округа г.Урай</t>
  </si>
  <si>
    <t>ВСЕГО по программе:</t>
  </si>
  <si>
    <t>Тел.: 8 (34676) 29576</t>
  </si>
  <si>
    <t>главный специалист сводно-аналитического отдела</t>
  </si>
  <si>
    <t>Л.А. Еринова</t>
  </si>
  <si>
    <t>Причина отклонения связана с увольнением сотрудников   (заработная плата ,отпуск, материальная помощь,льготный отпуск)</t>
  </si>
  <si>
    <t>МБУ «Молодежный центр»; МАУ «Культура»; Управление образования администрации города Урай - организатор МБУ ДО «ЦДО»; управление по физической культуре, спорту и туризму администрации города Урай – организатор  МБУ ДО ДЮСШ «Звезды Югры»; Управление образования администрации города Урай – организатор МБОУ средняя общеобразовательная школа №5</t>
  </si>
  <si>
    <t xml:space="preserve">Управление образования администрации города Урай - организатор МБУ ДО «ЦДО»;
МБУ «Молодежный центр»
</t>
  </si>
  <si>
    <t>МБУ «Молодежный центр»</t>
  </si>
  <si>
    <t>МАУ «Культура»</t>
  </si>
  <si>
    <t xml:space="preserve">Управление по культуре и молодежной политике администрации города Урай; Управление образования администрации города Урай – организатор МБУ ДО «ЦДО»; МАУ «Культура»; МБУ «Молодежный центр»;
управление по физической культуре, спорту и туризму администрации города Урай - организатор  МБУ ДО ДЮСШ «Звезды Югры»
</t>
  </si>
  <si>
    <t xml:space="preserve">МАУ «Культура»;
управление по культуре и молодежной политике администрации города Урай;
МБУ «Молодежный центр»
</t>
  </si>
  <si>
    <t xml:space="preserve">Управление по физической культуре, спорту и туризму администрации города Урай - организатор  МБУ ДО ДЮСШ «Звезды Югры»;
Управление образования администрации города Урай – организатор МБУ «ЦДО»;
МБУ «Молодежный центр»;
МАУ «Культура»
</t>
  </si>
  <si>
    <t xml:space="preserve">Управление образования администрации города Урай - организатор МБУ ДО «ЦДО»;
управление по культуре и молодежной политике администрации города Урай
</t>
  </si>
  <si>
    <t>Управление по культуре и молодежной политике администрации города Урай</t>
  </si>
  <si>
    <t xml:space="preserve">МБУ «Молодежный центр»;
Управление образования администрации города Урай – организатор МБУ ДО «ЦДО»
</t>
  </si>
  <si>
    <t>№1</t>
  </si>
  <si>
    <t>№2</t>
  </si>
  <si>
    <t>№5</t>
  </si>
  <si>
    <t>№3</t>
  </si>
  <si>
    <t>№4</t>
  </si>
  <si>
    <t>№7,8</t>
  </si>
  <si>
    <t>№8</t>
  </si>
  <si>
    <t>№3,6</t>
  </si>
  <si>
    <t>№1,2,3,4</t>
  </si>
  <si>
    <t>Исполняющий обязанности начальника управления по культуре и молодежной политике</t>
  </si>
  <si>
    <t>С.В. Гайдукова</t>
  </si>
  <si>
    <t>Причина отклонения связана с не присуждением призовых мест в городском молодежном конкурсе ИТ-проектов «Информационный Урай». Денежные средства будут перераспределены между мероприятиями муниципальной программы</t>
  </si>
  <si>
    <t>Денежные средства направлены на оказание муниципальных услуг и содержание имущества муниципального бюджетного учреждения "Молодежный центр"</t>
  </si>
  <si>
    <t>Проведена аккарицидная обработка 2 га территории МБУ "Молодежный центр"</t>
  </si>
  <si>
    <t>Проведение городской акции, посвященной Дню России «Моя любовь - моя Россия». Денежные средства били направлены на награждение участников</t>
  </si>
  <si>
    <t>Проведение мероприятий запланировано на 3 квартал 2017 года (август)</t>
  </si>
  <si>
    <t>Денежные средства были направлены на укрепление материально-технической базы клубов по месту жительства ("Дружба", "Ровесник"). Для внедрения новых форм работы и  качественного оказания муниципальных услуг были приобретены расходные материалы (театральные костюмы, кисти, краски, фетр, воздушные шары, ткань, конусы сигнальные, игровой тонель)</t>
  </si>
  <si>
    <t>Для участия в форуме Уральского федерального округа «Утро-2017» от муниципального образования городской округ город Урай была направлена делегация в составе 5 человек. Денежные средства были направлены на проезд к месту проведения форума</t>
  </si>
  <si>
    <t>9 лауреатам вручили молодежную премию главы города Урай. Также денежные средства были направлены на оказание полиграфических услуг (награждение лауреатов дипломами)</t>
  </si>
  <si>
    <t>Проведение мероприятий запланировано на 4 квартал 2017 года (сентябрь)</t>
  </si>
  <si>
    <t>Денежные средства были направлены на оплау дистанционного курса повышения квалификации сотрудников ювенальной службы МБУ "Молодежный центр" по обеспечению внедрения современных технологий профилактической и реабилитационной работы</t>
  </si>
  <si>
    <t>Денежные средства направлены на оказание услуг по информированию населения о приоритетных направлениях деятельности и организационном обеспечении реализации молодежной политики (дипломы, свидетельства, благодарственные письма, афиши, информационные листовки, баннеры)</t>
  </si>
  <si>
    <t>Денежные средства были направлены  на приобретение георгиевских лент, свечей-таблеток, стаканчиков для свечей. Данные расходные материалы были использованы при  проведении мероприятий, посвященных ВОВ.
Кроме этого денежные средства потрачены на приобретение цветных картриджей для распечатки  полиграфической продукции, сопровождающей проведение мероприятий, направленных на гражданско-патриотическое воспитание молодежи. За отчетный период изготовлено 3 вида буклетов, 2 вида листовок - тираж 150 штук. Также денежные средства были направлены на расходные материалы для организации проведения учебно-полевых сборов допризывной молодежи</t>
  </si>
  <si>
    <t>Проведен VIII Открытый городской фестиваль-конкурс детского и юношеского творчества «Моя Россия» с количеством зрителей – 253 человека. Денежные средства направлены на художественное оформление мероприятий и оказание полиграфических услуг (награждение участников: дипломы)</t>
  </si>
  <si>
    <r>
      <t xml:space="preserve">Проведение торжественного вручения паспортов 12 гражданам достигшим 14-летнего возраста в рамках мероприятий, посвященных празднованию Дня России совместно с начальником отдела по вопросам миграции по ОМВД Росси. Приобретены: обложи на паспорт, рамки, полиграфическая продукция </t>
    </r>
    <r>
      <rPr>
        <sz val="10"/>
        <rFont val="Times New Roman"/>
        <family val="1"/>
        <charset val="204"/>
      </rPr>
      <t>(обращения главы). К</t>
    </r>
    <r>
      <rPr>
        <sz val="10"/>
        <color theme="1"/>
        <rFont val="Times New Roman"/>
        <family val="1"/>
        <charset val="204"/>
      </rPr>
      <t>роме этого молодые люди получили Конституцию РФ и приняли напутственные слова от Главы города Урай. Следующее торжественное мероприятие по вручению паспортов гражданам достигшим 14-летнего возраста в рамках мероприятий, посвященных Дню конституции РФ, запланировано на 4 кв. 2017 года</t>
    </r>
  </si>
  <si>
    <t xml:space="preserve">Прошло заседание клуба «Молодого избирателя Правовая ЛИГА». Денежные средства были направлены на приобретение ручек шариковых, карниза для оформления выставок. По итогам заседания молодым избирателям были вручены призы </t>
  </si>
  <si>
    <t>Проведены мероприятия, посвященные Дню защиты детей – 1 июня; проведены мероприятия, посвященные Дню семьи (15.05); организована информационная кампания по пропаганде семейных ценностей (в том числе направленных на формирование нетерпимости ко всем формам насилия и телесного наказания в отношении детей). Организован и проведен муниципальный этап конкурса «Семья года Югры-2017». Организованы гонки на толокарах, приуроченных к праздничным мероприятиям, посвященным Дню Защиты детей. Денежные средства направлены на расходные материалы, художественное оформление, призовой фонд участникам игровых программ и конкурсов</t>
  </si>
  <si>
    <t>Денежные средства направлены на организацию временной занятости молодежи. За первое полугодие 2017 года трудоустроены 201 человек</t>
  </si>
  <si>
    <t>Проведен городской молодежный конкурс ИТ-проектов "Инофрмационный Урай" и организованы концерт бардовской песни «Чумбардия-2017», конкурсно- развлекательная программа «Игры народов севера»,  посвященная Дню коренных малочисленных народов Севера. Денежные средства направлены на приобретение призового фонда и оказание полиграфических услуг</t>
  </si>
  <si>
    <t>С 23 октября 2016 года в городе проходит Спартакиада «Старты надежд – 2017». Определены виды соревнований: эстафеты для учащихся начальных классов,  виды   спортивной программы для учащихся 5-8 классов (веселые старты, спортивное многоборье (тесты), уличный баскетбол),  3 вида соревнований для учащихся 9-11 классов (баскетбол, волейбол и мини-футбол), волейбол для учащихся 7-8 классов, лыжные гонки для учащихся 3-4 классов и первенство по шахматам среди 2-6 классов. Все победители и  призёры аграждены  дипломами главы города Урай и кубками. Закрытие Спартакиады состоялась 11 мая 2017 года. Денежные средства направлены на приобретение кубков для награждения победителей</t>
  </si>
  <si>
    <t>Цель 1. Создание условий для включения молодежи как активного субъекта в процессы социально экономического, общественно-политического, социокультурного развития общества</t>
  </si>
  <si>
    <t>1.</t>
  </si>
  <si>
    <t>Мероприятие 1.1. Реализация мероприятий, направленных на гражданско-патриотическое воспитание молодежи</t>
  </si>
  <si>
    <t>1.1.1.</t>
  </si>
  <si>
    <t>1.1.2.</t>
  </si>
  <si>
    <t>Мероприятие 1.3.Проведение тематических мероприятий (акций, слетов, семинаров, круглых столов) по духовно-нравственному воспитанию молодежи</t>
  </si>
  <si>
    <t>Мероприятие 1.4. Организация торжественного вручения паспортов гражданам, достигшим 14-летнего возраста в рамках мероприятий, посвященных празднованию Дня России, Дня Конституции</t>
  </si>
  <si>
    <t>1.1.3.</t>
  </si>
  <si>
    <t>Мероприятие 1.5. Проведение фестивалей, конкурсов, направленных на поддержку многонационального творчества и творчества молодежи среди образовательных организаций города Урай</t>
  </si>
  <si>
    <t>1.1.4.</t>
  </si>
  <si>
    <t>Мероприятие 1.6. Организация деятельности клуба молодого избирателя</t>
  </si>
  <si>
    <t>1.1.5.</t>
  </si>
  <si>
    <t>Мероприятие 1.7. Реализация мероприятий, направленных на формирование у молодежи традиционных семейных ценностей</t>
  </si>
  <si>
    <t>1.1.6.</t>
  </si>
  <si>
    <t>Мероприятие 1.8. Вовлечение молодежи в трудовую деятельность</t>
  </si>
  <si>
    <t>Мероприятия 1.9. Проведение профориентационных мероприятий с молодежью</t>
  </si>
  <si>
    <t>Мероприятие 1.10. Развитие сети подростковых и молодежных клубов по месту жительства</t>
  </si>
  <si>
    <t>Мероприятие 1.11. Развитие волонтерского движения "Доброволец Урая"</t>
  </si>
  <si>
    <t>Мероприятие 1.12. Проведение городских молодежных праздников, фестивалей, конкурсов творчества молодежи</t>
  </si>
  <si>
    <t>Мероприятие 1.13. Организация мероприятий по пропаганде здорового образа жизни среди молодежи, в т.ч. участие в окружных мероприятиях</t>
  </si>
  <si>
    <t>Мероприятие 1.14. Участие молодежи города в российских и  окружных молодежных меропрпиятиях</t>
  </si>
  <si>
    <t>Мероприятие 1.15. Вручение ежегодной молодежной премии главы города Урай</t>
  </si>
  <si>
    <t>Мероприятие 1.16. Вовлечение молодежи с ограниченными возможностями здоровья в мероприятия по пропаганде здорового образа жизни и творческой самореализации</t>
  </si>
  <si>
    <t>Мероприятие 1.17. Реализация мероприятий, направленных на профилактику асоциальных явлений в молодежной среде</t>
  </si>
  <si>
    <t>Мероприятие 1.18. Организационное и информационное обеспечение реализации молодежной политики</t>
  </si>
  <si>
    <t>Мероприятие 1.19. Расходы на обеспечение деятельности (оказание услуг) МБУ "Молодежный центр"</t>
  </si>
  <si>
    <t>Мероприятие 1.20. Создание безопасных условий и соблюдение санитарных норм и правил (аккарицидная обработка)</t>
  </si>
  <si>
    <t>1.1.7.</t>
  </si>
  <si>
    <t>Задача 1.Формирование гибкой системы гражданско-патриотического воспитания и допризывной подготовки молодежи, воспитания патриотов своей страны, формирование духовно-нравственных ценностей; Задача 2. Развитие созидательной активности активности молодежи, вовлечение её в трудовую, экономическую, творческую, социальную деятельность; Задача 3. Создание условий для разностороннего и своевременного развития молодых людей, их творческих способностей, навыков самоорганизации, самореализации личности, умения отстаивать свои права, участвовать в деятельности общественных объединений</t>
  </si>
  <si>
    <t>1.1.8.</t>
  </si>
  <si>
    <t>1.1.9.</t>
  </si>
  <si>
    <t>1.1.10.</t>
  </si>
  <si>
    <t>1.1.11.</t>
  </si>
  <si>
    <t>1.1.12.</t>
  </si>
  <si>
    <t>1.1.13.</t>
  </si>
  <si>
    <t>1.1.14.</t>
  </si>
  <si>
    <t>1.1.15.</t>
  </si>
  <si>
    <t>1.1.16.</t>
  </si>
  <si>
    <t>1.1.17.</t>
  </si>
  <si>
    <t>1.1.18.</t>
  </si>
  <si>
    <t>1.1.19.</t>
  </si>
  <si>
    <t>муниципальной программы "Молодежь города Урай" на 2016-2020 годы  за 2 квартал 2017 года</t>
  </si>
</sst>
</file>

<file path=xl/styles.xml><?xml version="1.0" encoding="utf-8"?>
<styleSheet xmlns="http://schemas.openxmlformats.org/spreadsheetml/2006/main">
  <numFmts count="2">
    <numFmt numFmtId="164" formatCode="0.0"/>
    <numFmt numFmtId="165" formatCode="#,##0.0"/>
  </numFmts>
  <fonts count="13">
    <font>
      <sz val="11"/>
      <color theme="1"/>
      <name val="Calibri"/>
      <family val="2"/>
      <charset val="204"/>
      <scheme val="minor"/>
    </font>
    <font>
      <sz val="10"/>
      <color theme="1"/>
      <name val="Calibri"/>
      <family val="2"/>
      <charset val="204"/>
      <scheme val="minor"/>
    </font>
    <font>
      <sz val="10"/>
      <name val="Times New Roman"/>
      <family val="1"/>
      <charset val="204"/>
    </font>
    <font>
      <b/>
      <sz val="10"/>
      <color theme="1"/>
      <name val="Calibri"/>
      <family val="2"/>
      <charset val="204"/>
      <scheme val="minor"/>
    </font>
    <font>
      <sz val="10"/>
      <color theme="1"/>
      <name val="Times New Roman"/>
      <family val="1"/>
      <charset val="204"/>
    </font>
    <font>
      <sz val="8"/>
      <color theme="1"/>
      <name val="Times New Roman"/>
      <family val="1"/>
      <charset val="204"/>
    </font>
    <font>
      <sz val="9"/>
      <color theme="1"/>
      <name val="Times New Roman"/>
      <family val="1"/>
      <charset val="204"/>
    </font>
    <font>
      <b/>
      <sz val="10"/>
      <color theme="1"/>
      <name val="Times New Roman"/>
      <family val="1"/>
      <charset val="204"/>
    </font>
    <font>
      <b/>
      <sz val="11"/>
      <name val="Times New Roman"/>
      <family val="1"/>
      <charset val="204"/>
    </font>
    <font>
      <b/>
      <sz val="8"/>
      <color theme="1"/>
      <name val="Times New Roman"/>
      <family val="1"/>
      <charset val="204"/>
    </font>
    <font>
      <sz val="8"/>
      <name val="Times New Roman"/>
      <family val="1"/>
      <charset val="204"/>
    </font>
    <font>
      <b/>
      <sz val="11"/>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1">
    <xf numFmtId="0" fontId="0" fillId="0" borderId="0" xfId="0"/>
    <xf numFmtId="0" fontId="0" fillId="0" borderId="0" xfId="0" applyAlignment="1">
      <alignment horizontal="center" vertical="center"/>
    </xf>
    <xf numFmtId="0" fontId="1" fillId="0" borderId="0" xfId="0" applyFont="1"/>
    <xf numFmtId="0" fontId="1" fillId="0" borderId="0" xfId="0" applyFont="1" applyAlignment="1">
      <alignment wrapText="1"/>
    </xf>
    <xf numFmtId="165" fontId="7" fillId="2" borderId="5"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0" fontId="12" fillId="0" borderId="0" xfId="0" applyFont="1"/>
    <xf numFmtId="0" fontId="10" fillId="2" borderId="1" xfId="0"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2" borderId="1" xfId="0" applyFont="1" applyFill="1" applyBorder="1" applyAlignment="1">
      <alignment horizontal="center"/>
    </xf>
    <xf numFmtId="0" fontId="7" fillId="2" borderId="1" xfId="0" applyFont="1" applyFill="1" applyBorder="1" applyAlignment="1">
      <alignment horizontal="center" vertical="top"/>
    </xf>
    <xf numFmtId="0" fontId="4" fillId="2" borderId="1" xfId="0" applyFont="1" applyFill="1" applyBorder="1" applyAlignment="1">
      <alignment horizontal="center"/>
    </xf>
    <xf numFmtId="16" fontId="1" fillId="2" borderId="1" xfId="0" applyNumberFormat="1" applyFont="1" applyFill="1" applyBorder="1" applyAlignment="1">
      <alignment horizontal="center"/>
    </xf>
    <xf numFmtId="165" fontId="7" fillId="2" borderId="1" xfId="0" applyNumberFormat="1" applyFont="1" applyFill="1" applyBorder="1" applyAlignment="1">
      <alignment horizontal="center" vertical="center"/>
    </xf>
    <xf numFmtId="165" fontId="8" fillId="2" borderId="1" xfId="0" applyNumberFormat="1" applyFont="1" applyFill="1" applyBorder="1" applyAlignment="1">
      <alignment horizontal="center" vertical="center"/>
    </xf>
    <xf numFmtId="0" fontId="1" fillId="2" borderId="0" xfId="0" applyFont="1" applyFill="1" applyAlignment="1">
      <alignment horizontal="center"/>
    </xf>
    <xf numFmtId="0" fontId="1" fillId="2" borderId="0" xfId="0" applyFont="1" applyFill="1" applyAlignment="1">
      <alignment horizontal="center" wrapText="1"/>
    </xf>
    <xf numFmtId="0" fontId="4" fillId="2" borderId="0" xfId="0" applyFont="1" applyFill="1" applyAlignment="1">
      <alignment horizontal="center"/>
    </xf>
    <xf numFmtId="0" fontId="4" fillId="2" borderId="0" xfId="0" applyFont="1" applyFill="1" applyAlignment="1">
      <alignment horizontal="center" wrapText="1"/>
    </xf>
    <xf numFmtId="0" fontId="4" fillId="2" borderId="2" xfId="0" applyFont="1" applyFill="1" applyBorder="1" applyAlignment="1">
      <alignment horizontal="center"/>
    </xf>
    <xf numFmtId="0" fontId="4" fillId="2" borderId="2" xfId="0" applyFont="1" applyFill="1" applyBorder="1" applyAlignment="1">
      <alignment horizontal="center" wrapText="1"/>
    </xf>
    <xf numFmtId="0" fontId="12" fillId="0" borderId="0" xfId="0" applyFont="1" applyAlignment="1">
      <alignment horizontal="center"/>
    </xf>
    <xf numFmtId="0" fontId="12" fillId="0" borderId="0" xfId="0" applyFont="1" applyAlignment="1"/>
    <xf numFmtId="0" fontId="1"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49" fontId="11" fillId="2" borderId="13" xfId="0" applyNumberFormat="1" applyFont="1" applyFill="1" applyBorder="1" applyAlignment="1">
      <alignment horizontal="center" vertical="top" wrapText="1"/>
    </xf>
    <xf numFmtId="49" fontId="11" fillId="2" borderId="14" xfId="0" applyNumberFormat="1" applyFont="1" applyFill="1" applyBorder="1" applyAlignment="1">
      <alignment horizontal="center" vertical="top" wrapText="1"/>
    </xf>
    <xf numFmtId="49" fontId="11" fillId="2" borderId="15" xfId="0" applyNumberFormat="1" applyFont="1" applyFill="1" applyBorder="1" applyAlignment="1">
      <alignment horizontal="center" vertical="top" wrapText="1"/>
    </xf>
    <xf numFmtId="0" fontId="11" fillId="2" borderId="13" xfId="0" applyFont="1" applyFill="1" applyBorder="1" applyAlignment="1">
      <alignment horizontal="center" vertical="top" wrapText="1"/>
    </xf>
    <xf numFmtId="0" fontId="11" fillId="2" borderId="14" xfId="0" applyFont="1" applyFill="1" applyBorder="1" applyAlignment="1">
      <alignment horizontal="center" vertical="top" wrapText="1"/>
    </xf>
    <xf numFmtId="0" fontId="11" fillId="2" borderId="15" xfId="0" applyFont="1" applyFill="1" applyBorder="1" applyAlignment="1">
      <alignment horizontal="center" vertical="top"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65" fontId="4" fillId="2" borderId="5"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165" fontId="4" fillId="2" borderId="4"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165" fontId="4" fillId="2" borderId="4" xfId="0" applyNumberFormat="1" applyFont="1" applyFill="1" applyBorder="1" applyAlignment="1">
      <alignment horizontal="center" vertical="center" wrapText="1"/>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16" fontId="4" fillId="2" borderId="5" xfId="0" applyNumberFormat="1" applyFont="1" applyFill="1" applyBorder="1" applyAlignment="1">
      <alignment horizontal="center" vertical="center"/>
    </xf>
    <xf numFmtId="0" fontId="0" fillId="2" borderId="3" xfId="0" applyFill="1" applyBorder="1" applyAlignment="1">
      <alignment horizontal="center" wrapText="1"/>
    </xf>
    <xf numFmtId="0" fontId="0" fillId="2" borderId="4" xfId="0" applyFill="1" applyBorder="1" applyAlignment="1">
      <alignment horizontal="center" wrapText="1"/>
    </xf>
    <xf numFmtId="165" fontId="6" fillId="2" borderId="5"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165" fontId="6" fillId="2" borderId="4" xfId="0" applyNumberFormat="1"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17" fontId="4" fillId="2" borderId="5" xfId="0" applyNumberFormat="1" applyFont="1"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4" fillId="2" borderId="5" xfId="0" applyFont="1" applyFill="1" applyBorder="1" applyAlignment="1">
      <alignment horizontal="center" wrapText="1"/>
    </xf>
    <xf numFmtId="0" fontId="4" fillId="2" borderId="3" xfId="0" applyFont="1" applyFill="1" applyBorder="1" applyAlignment="1">
      <alignment horizontal="center" wrapText="1"/>
    </xf>
    <xf numFmtId="0" fontId="4" fillId="2" borderId="4" xfId="0" applyFont="1" applyFill="1" applyBorder="1" applyAlignment="1">
      <alignment horizont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2" xfId="0"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T209"/>
  <sheetViews>
    <sheetView tabSelected="1" zoomScale="80" zoomScaleNormal="80" workbookViewId="0">
      <pane xSplit="8" ySplit="7" topLeftCell="I8" activePane="bottomRight" state="frozen"/>
      <selection pane="topRight" activeCell="I1" sqref="I1"/>
      <selection pane="bottomLeft" activeCell="A8" sqref="A8"/>
      <selection pane="bottomRight" activeCell="B11" sqref="B11:Y11"/>
    </sheetView>
  </sheetViews>
  <sheetFormatPr defaultRowHeight="15"/>
  <cols>
    <col min="1" max="1" width="6.7109375" customWidth="1"/>
    <col min="2" max="2" width="24" customWidth="1"/>
    <col min="3" max="3" width="29.85546875" customWidth="1"/>
    <col min="4" max="4" width="6.42578125" customWidth="1"/>
    <col min="5" max="5" width="11.28515625" customWidth="1"/>
    <col min="6" max="6" width="8.85546875" customWidth="1"/>
    <col min="7" max="7" width="8" customWidth="1"/>
    <col min="8" max="8" width="6.42578125" customWidth="1"/>
    <col min="9" max="11" width="6.7109375" customWidth="1"/>
    <col min="12" max="12" width="8" customWidth="1"/>
    <col min="13" max="13" width="7.5703125" customWidth="1"/>
    <col min="14" max="14" width="6.28515625" customWidth="1"/>
    <col min="15" max="15" width="7.28515625" customWidth="1"/>
    <col min="16" max="16" width="8.140625" customWidth="1"/>
    <col min="17" max="17" width="6.42578125" customWidth="1"/>
    <col min="18" max="19" width="7.5703125" customWidth="1"/>
    <col min="20" max="20" width="5.7109375" customWidth="1"/>
    <col min="21" max="21" width="7.28515625" customWidth="1"/>
    <col min="22" max="22" width="7.42578125" customWidth="1"/>
    <col min="23" max="23" width="6.140625" customWidth="1"/>
    <col min="24" max="24" width="7.28515625" customWidth="1"/>
    <col min="25" max="25" width="8.140625" customWidth="1"/>
    <col min="26" max="26" width="6" customWidth="1"/>
    <col min="27" max="27" width="7.5703125" customWidth="1"/>
    <col min="28" max="28" width="6.7109375" customWidth="1"/>
    <col min="29" max="29" width="5.85546875" customWidth="1"/>
    <col min="30" max="30" width="7.85546875" customWidth="1"/>
    <col min="31" max="31" width="6.7109375" customWidth="1"/>
    <col min="32" max="32" width="6" customWidth="1"/>
    <col min="33" max="33" width="7.5703125" customWidth="1"/>
    <col min="34" max="34" width="6.7109375" customWidth="1"/>
    <col min="35" max="35" width="6" customWidth="1"/>
    <col min="36" max="36" width="7.7109375" customWidth="1"/>
    <col min="37" max="37" width="6.7109375" customWidth="1"/>
    <col min="38" max="38" width="5.5703125" customWidth="1"/>
    <col min="39" max="39" width="7.5703125" customWidth="1"/>
    <col min="40" max="40" width="6.7109375" customWidth="1"/>
    <col min="41" max="41" width="6.140625" customWidth="1"/>
    <col min="42" max="42" width="8.5703125" customWidth="1"/>
    <col min="43" max="43" width="6.7109375" customWidth="1"/>
    <col min="44" max="44" width="5.85546875" customWidth="1"/>
    <col min="45" max="45" width="35.7109375" customWidth="1"/>
    <col min="46" max="46" width="18" customWidth="1"/>
  </cols>
  <sheetData>
    <row r="1" spans="1:46">
      <c r="A1" s="27" t="s">
        <v>0</v>
      </c>
      <c r="B1" s="27"/>
      <c r="C1" s="27"/>
      <c r="D1" s="27"/>
      <c r="E1" s="27"/>
      <c r="F1" s="27"/>
      <c r="G1" s="27"/>
      <c r="H1" s="27"/>
      <c r="I1" s="27"/>
      <c r="J1" s="27"/>
      <c r="K1" s="27"/>
      <c r="L1" s="27"/>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row>
    <row r="2" spans="1:46">
      <c r="A2" s="27" t="s">
        <v>1</v>
      </c>
      <c r="B2" s="27"/>
      <c r="C2" s="27"/>
      <c r="D2" s="27"/>
      <c r="E2" s="27"/>
      <c r="F2" s="27"/>
      <c r="G2" s="27"/>
      <c r="H2" s="27"/>
      <c r="I2" s="27"/>
      <c r="J2" s="27"/>
      <c r="K2" s="27"/>
      <c r="L2" s="27"/>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row>
    <row r="3" spans="1:46">
      <c r="A3" s="27" t="s">
        <v>127</v>
      </c>
      <c r="B3" s="27"/>
      <c r="C3" s="27"/>
      <c r="D3" s="27"/>
      <c r="E3" s="27"/>
      <c r="F3" s="27"/>
      <c r="G3" s="27"/>
      <c r="H3" s="27"/>
      <c r="I3" s="27"/>
      <c r="J3" s="27"/>
      <c r="K3" s="27"/>
      <c r="L3" s="27"/>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row>
    <row r="4" spans="1:46">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row>
    <row r="5" spans="1:46" ht="39.75" customHeight="1">
      <c r="A5" s="37" t="s">
        <v>2</v>
      </c>
      <c r="B5" s="37" t="s">
        <v>3</v>
      </c>
      <c r="C5" s="37" t="s">
        <v>4</v>
      </c>
      <c r="D5" s="37" t="s">
        <v>5</v>
      </c>
      <c r="E5" s="37" t="s">
        <v>6</v>
      </c>
      <c r="F5" s="38" t="s">
        <v>7</v>
      </c>
      <c r="G5" s="38"/>
      <c r="H5" s="38"/>
      <c r="I5" s="30" t="s">
        <v>11</v>
      </c>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29" t="s">
        <v>24</v>
      </c>
      <c r="AT5" s="29" t="s">
        <v>25</v>
      </c>
    </row>
    <row r="6" spans="1:46" ht="25.5" customHeight="1">
      <c r="A6" s="37"/>
      <c r="B6" s="37"/>
      <c r="C6" s="37"/>
      <c r="D6" s="37"/>
      <c r="E6" s="37"/>
      <c r="F6" s="38"/>
      <c r="G6" s="38"/>
      <c r="H6" s="38"/>
      <c r="I6" s="30" t="s">
        <v>12</v>
      </c>
      <c r="J6" s="30"/>
      <c r="K6" s="30"/>
      <c r="L6" s="30" t="s">
        <v>13</v>
      </c>
      <c r="M6" s="30"/>
      <c r="N6" s="30"/>
      <c r="O6" s="30" t="s">
        <v>14</v>
      </c>
      <c r="P6" s="30"/>
      <c r="Q6" s="30"/>
      <c r="R6" s="30" t="s">
        <v>15</v>
      </c>
      <c r="S6" s="30"/>
      <c r="T6" s="30"/>
      <c r="U6" s="30" t="s">
        <v>16</v>
      </c>
      <c r="V6" s="30"/>
      <c r="W6" s="30"/>
      <c r="X6" s="30" t="s">
        <v>17</v>
      </c>
      <c r="Y6" s="30"/>
      <c r="Z6" s="30"/>
      <c r="AA6" s="30" t="s">
        <v>18</v>
      </c>
      <c r="AB6" s="30"/>
      <c r="AC6" s="30"/>
      <c r="AD6" s="30" t="s">
        <v>19</v>
      </c>
      <c r="AE6" s="30"/>
      <c r="AF6" s="30"/>
      <c r="AG6" s="30" t="s">
        <v>20</v>
      </c>
      <c r="AH6" s="30"/>
      <c r="AI6" s="30"/>
      <c r="AJ6" s="30" t="s">
        <v>21</v>
      </c>
      <c r="AK6" s="30"/>
      <c r="AL6" s="30"/>
      <c r="AM6" s="30" t="s">
        <v>22</v>
      </c>
      <c r="AN6" s="30"/>
      <c r="AO6" s="30"/>
      <c r="AP6" s="30" t="s">
        <v>23</v>
      </c>
      <c r="AQ6" s="30"/>
      <c r="AR6" s="30"/>
      <c r="AS6" s="29"/>
      <c r="AT6" s="29"/>
    </row>
    <row r="7" spans="1:46" ht="29.25" customHeight="1">
      <c r="A7" s="37"/>
      <c r="B7" s="37"/>
      <c r="C7" s="37"/>
      <c r="D7" s="37"/>
      <c r="E7" s="37"/>
      <c r="F7" s="10" t="s">
        <v>8</v>
      </c>
      <c r="G7" s="10" t="s">
        <v>9</v>
      </c>
      <c r="H7" s="10" t="s">
        <v>10</v>
      </c>
      <c r="I7" s="11" t="s">
        <v>8</v>
      </c>
      <c r="J7" s="11" t="s">
        <v>9</v>
      </c>
      <c r="K7" s="11" t="s">
        <v>10</v>
      </c>
      <c r="L7" s="11" t="s">
        <v>8</v>
      </c>
      <c r="M7" s="11" t="s">
        <v>9</v>
      </c>
      <c r="N7" s="11" t="s">
        <v>10</v>
      </c>
      <c r="O7" s="11" t="s">
        <v>8</v>
      </c>
      <c r="P7" s="11" t="s">
        <v>9</v>
      </c>
      <c r="Q7" s="11" t="s">
        <v>10</v>
      </c>
      <c r="R7" s="11" t="s">
        <v>8</v>
      </c>
      <c r="S7" s="11" t="s">
        <v>9</v>
      </c>
      <c r="T7" s="11" t="s">
        <v>10</v>
      </c>
      <c r="U7" s="11" t="s">
        <v>8</v>
      </c>
      <c r="V7" s="11" t="s">
        <v>9</v>
      </c>
      <c r="W7" s="11" t="s">
        <v>10</v>
      </c>
      <c r="X7" s="11" t="s">
        <v>8</v>
      </c>
      <c r="Y7" s="11" t="s">
        <v>9</v>
      </c>
      <c r="Z7" s="11" t="s">
        <v>10</v>
      </c>
      <c r="AA7" s="11" t="s">
        <v>8</v>
      </c>
      <c r="AB7" s="11" t="s">
        <v>9</v>
      </c>
      <c r="AC7" s="11" t="s">
        <v>10</v>
      </c>
      <c r="AD7" s="11" t="s">
        <v>8</v>
      </c>
      <c r="AE7" s="11" t="s">
        <v>9</v>
      </c>
      <c r="AF7" s="11" t="s">
        <v>10</v>
      </c>
      <c r="AG7" s="11" t="s">
        <v>8</v>
      </c>
      <c r="AH7" s="11" t="s">
        <v>9</v>
      </c>
      <c r="AI7" s="11" t="s">
        <v>10</v>
      </c>
      <c r="AJ7" s="11" t="s">
        <v>8</v>
      </c>
      <c r="AK7" s="11" t="s">
        <v>9</v>
      </c>
      <c r="AL7" s="11" t="s">
        <v>10</v>
      </c>
      <c r="AM7" s="11" t="s">
        <v>8</v>
      </c>
      <c r="AN7" s="11" t="s">
        <v>9</v>
      </c>
      <c r="AO7" s="11" t="s">
        <v>10</v>
      </c>
      <c r="AP7" s="11" t="s">
        <v>8</v>
      </c>
      <c r="AQ7" s="11" t="s">
        <v>9</v>
      </c>
      <c r="AR7" s="11" t="s">
        <v>10</v>
      </c>
      <c r="AS7" s="29"/>
      <c r="AT7" s="29"/>
    </row>
    <row r="8" spans="1:46" s="1" customFormat="1" ht="21" customHeight="1">
      <c r="A8" s="11">
        <v>1</v>
      </c>
      <c r="B8" s="11">
        <v>2</v>
      </c>
      <c r="C8" s="11">
        <v>3</v>
      </c>
      <c r="D8" s="11">
        <v>4</v>
      </c>
      <c r="E8" s="11">
        <v>5</v>
      </c>
      <c r="F8" s="10">
        <v>6</v>
      </c>
      <c r="G8" s="10">
        <v>7</v>
      </c>
      <c r="H8" s="10" t="s">
        <v>26</v>
      </c>
      <c r="I8" s="11">
        <v>9</v>
      </c>
      <c r="J8" s="11">
        <v>10</v>
      </c>
      <c r="K8" s="11">
        <v>11</v>
      </c>
      <c r="L8" s="11">
        <v>12</v>
      </c>
      <c r="M8" s="11">
        <v>13</v>
      </c>
      <c r="N8" s="11">
        <v>14</v>
      </c>
      <c r="O8" s="12">
        <v>15</v>
      </c>
      <c r="P8" s="12">
        <v>16</v>
      </c>
      <c r="Q8" s="12">
        <v>17</v>
      </c>
      <c r="R8" s="12">
        <v>18</v>
      </c>
      <c r="S8" s="12">
        <v>19</v>
      </c>
      <c r="T8" s="12">
        <v>20</v>
      </c>
      <c r="U8" s="12">
        <v>21</v>
      </c>
      <c r="V8" s="12">
        <v>22</v>
      </c>
      <c r="W8" s="12">
        <v>23</v>
      </c>
      <c r="X8" s="12">
        <v>24</v>
      </c>
      <c r="Y8" s="12">
        <v>25</v>
      </c>
      <c r="Z8" s="12">
        <v>26</v>
      </c>
      <c r="AA8" s="12">
        <v>27</v>
      </c>
      <c r="AB8" s="12">
        <v>28</v>
      </c>
      <c r="AC8" s="12">
        <v>29</v>
      </c>
      <c r="AD8" s="12">
        <v>30</v>
      </c>
      <c r="AE8" s="12">
        <v>31</v>
      </c>
      <c r="AF8" s="12">
        <v>32</v>
      </c>
      <c r="AG8" s="12">
        <v>33</v>
      </c>
      <c r="AH8" s="12">
        <v>34</v>
      </c>
      <c r="AI8" s="12">
        <v>35</v>
      </c>
      <c r="AJ8" s="12">
        <v>36</v>
      </c>
      <c r="AK8" s="12">
        <v>37</v>
      </c>
      <c r="AL8" s="12">
        <v>38</v>
      </c>
      <c r="AM8" s="12">
        <v>39</v>
      </c>
      <c r="AN8" s="12">
        <v>40</v>
      </c>
      <c r="AO8" s="12">
        <v>41</v>
      </c>
      <c r="AP8" s="12">
        <v>42</v>
      </c>
      <c r="AQ8" s="12">
        <v>43</v>
      </c>
      <c r="AR8" s="12">
        <v>44</v>
      </c>
      <c r="AS8" s="12">
        <v>45</v>
      </c>
      <c r="AT8" s="12">
        <v>46</v>
      </c>
    </row>
    <row r="9" spans="1:46" s="2" customFormat="1" ht="12.75" hidden="1">
      <c r="A9" s="13"/>
      <c r="B9" s="14" t="s">
        <v>27</v>
      </c>
      <c r="C9" s="14"/>
      <c r="D9" s="14"/>
      <c r="E9" s="13"/>
      <c r="F9" s="15"/>
      <c r="G9" s="15"/>
      <c r="H9" s="15"/>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row>
    <row r="10" spans="1:46" s="2" customFormat="1" ht="19.5" customHeight="1">
      <c r="A10" s="16" t="s">
        <v>87</v>
      </c>
      <c r="B10" s="31" t="s">
        <v>86</v>
      </c>
      <c r="C10" s="32"/>
      <c r="D10" s="32"/>
      <c r="E10" s="32"/>
      <c r="F10" s="32"/>
      <c r="G10" s="32"/>
      <c r="H10" s="32"/>
      <c r="I10" s="32"/>
      <c r="J10" s="32"/>
      <c r="K10" s="32"/>
      <c r="L10" s="32"/>
      <c r="M10" s="32"/>
      <c r="N10" s="32"/>
      <c r="O10" s="32"/>
      <c r="P10" s="32"/>
      <c r="Q10" s="32"/>
      <c r="R10" s="32"/>
      <c r="S10" s="32"/>
      <c r="T10" s="32"/>
      <c r="U10" s="32"/>
      <c r="V10" s="32"/>
      <c r="W10" s="32"/>
      <c r="X10" s="32"/>
      <c r="Y10" s="33"/>
      <c r="Z10" s="13"/>
      <c r="AA10" s="13"/>
      <c r="AB10" s="13"/>
      <c r="AC10" s="13"/>
      <c r="AD10" s="13"/>
      <c r="AE10" s="13"/>
      <c r="AF10" s="13"/>
      <c r="AG10" s="13"/>
      <c r="AH10" s="13"/>
      <c r="AI10" s="13"/>
      <c r="AJ10" s="13"/>
      <c r="AK10" s="13"/>
      <c r="AL10" s="13"/>
      <c r="AM10" s="13"/>
      <c r="AN10" s="13"/>
      <c r="AO10" s="13"/>
      <c r="AP10" s="13"/>
      <c r="AQ10" s="13"/>
      <c r="AR10" s="13"/>
      <c r="AS10" s="13"/>
      <c r="AT10" s="13"/>
    </row>
    <row r="11" spans="1:46" s="2" customFormat="1" ht="47.25" customHeight="1">
      <c r="A11" s="17" t="s">
        <v>28</v>
      </c>
      <c r="B11" s="34" t="s">
        <v>114</v>
      </c>
      <c r="C11" s="35"/>
      <c r="D11" s="35"/>
      <c r="E11" s="35"/>
      <c r="F11" s="35"/>
      <c r="G11" s="35"/>
      <c r="H11" s="35"/>
      <c r="I11" s="35"/>
      <c r="J11" s="35"/>
      <c r="K11" s="35"/>
      <c r="L11" s="35"/>
      <c r="M11" s="35"/>
      <c r="N11" s="35"/>
      <c r="O11" s="35"/>
      <c r="P11" s="35"/>
      <c r="Q11" s="35"/>
      <c r="R11" s="35"/>
      <c r="S11" s="35"/>
      <c r="T11" s="35"/>
      <c r="U11" s="35"/>
      <c r="V11" s="35"/>
      <c r="W11" s="35"/>
      <c r="X11" s="35"/>
      <c r="Y11" s="36"/>
      <c r="Z11" s="13"/>
      <c r="AA11" s="13"/>
      <c r="AB11" s="13"/>
      <c r="AC11" s="13"/>
      <c r="AD11" s="13"/>
      <c r="AE11" s="13"/>
      <c r="AF11" s="13"/>
      <c r="AG11" s="13"/>
      <c r="AH11" s="13"/>
      <c r="AI11" s="13"/>
      <c r="AJ11" s="13"/>
      <c r="AK11" s="13"/>
      <c r="AL11" s="13"/>
      <c r="AM11" s="13"/>
      <c r="AN11" s="13"/>
      <c r="AO11" s="13"/>
      <c r="AP11" s="13"/>
      <c r="AQ11" s="13"/>
      <c r="AR11" s="13"/>
      <c r="AS11" s="13"/>
      <c r="AT11" s="13"/>
    </row>
    <row r="12" spans="1:46" s="2" customFormat="1" ht="12.75" hidden="1">
      <c r="A12" s="18"/>
      <c r="B12" s="14" t="s">
        <v>29</v>
      </c>
      <c r="C12" s="14"/>
      <c r="D12" s="14"/>
      <c r="E12" s="13"/>
      <c r="F12" s="15"/>
      <c r="G12" s="15"/>
      <c r="H12" s="15"/>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row>
    <row r="13" spans="1:46" s="2" customFormat="1" ht="64.5" customHeight="1">
      <c r="A13" s="45" t="s">
        <v>89</v>
      </c>
      <c r="B13" s="48" t="s">
        <v>88</v>
      </c>
      <c r="C13" s="48" t="s">
        <v>46</v>
      </c>
      <c r="D13" s="48" t="s">
        <v>56</v>
      </c>
      <c r="E13" s="8" t="s">
        <v>38</v>
      </c>
      <c r="F13" s="4">
        <f>F14+F15</f>
        <v>236.8</v>
      </c>
      <c r="G13" s="4">
        <f>G14+G15</f>
        <v>208.8</v>
      </c>
      <c r="H13" s="4">
        <f t="shared" ref="H13:H72" si="0">G13/F13*100</f>
        <v>88.175675675675677</v>
      </c>
      <c r="I13" s="4">
        <f>I14+I15</f>
        <v>0</v>
      </c>
      <c r="J13" s="4">
        <f>J14+J15</f>
        <v>0</v>
      </c>
      <c r="K13" s="4">
        <v>0</v>
      </c>
      <c r="L13" s="4">
        <f>L14+L15</f>
        <v>16.8</v>
      </c>
      <c r="M13" s="4">
        <f t="shared" ref="M13:AK13" si="1">M14+M15</f>
        <v>16.8</v>
      </c>
      <c r="N13" s="4">
        <f t="shared" ref="N13:N72" si="2">M13/L13*100</f>
        <v>100</v>
      </c>
      <c r="O13" s="4">
        <f>O14+O15</f>
        <v>63</v>
      </c>
      <c r="P13" s="4">
        <f t="shared" si="1"/>
        <v>63</v>
      </c>
      <c r="Q13" s="4">
        <f t="shared" ref="Q13:Q72" si="3">P13/O13*100</f>
        <v>100</v>
      </c>
      <c r="R13" s="4">
        <f>R14+R15</f>
        <v>129</v>
      </c>
      <c r="S13" s="4">
        <f t="shared" si="1"/>
        <v>129</v>
      </c>
      <c r="T13" s="4">
        <f t="shared" ref="T13:T72" si="4">S13/R13*100</f>
        <v>100</v>
      </c>
      <c r="U13" s="4">
        <f>U14+U15</f>
        <v>0</v>
      </c>
      <c r="V13" s="4">
        <f t="shared" si="1"/>
        <v>0</v>
      </c>
      <c r="W13" s="4">
        <v>0</v>
      </c>
      <c r="X13" s="4">
        <f>X14+X15</f>
        <v>0</v>
      </c>
      <c r="Y13" s="4">
        <f t="shared" si="1"/>
        <v>0</v>
      </c>
      <c r="Z13" s="4">
        <v>0</v>
      </c>
      <c r="AA13" s="4">
        <f>AA14+AA15</f>
        <v>4.5</v>
      </c>
      <c r="AB13" s="4">
        <f t="shared" si="1"/>
        <v>0</v>
      </c>
      <c r="AC13" s="4">
        <f t="shared" ref="AC13:AC72" si="5">AB13/AA13*100</f>
        <v>0</v>
      </c>
      <c r="AD13" s="4">
        <f>AD14+AD15</f>
        <v>0</v>
      </c>
      <c r="AE13" s="4">
        <f t="shared" si="1"/>
        <v>0</v>
      </c>
      <c r="AF13" s="4">
        <v>0</v>
      </c>
      <c r="AG13" s="4">
        <f>AG14+AG15</f>
        <v>0</v>
      </c>
      <c r="AH13" s="4">
        <f t="shared" si="1"/>
        <v>0</v>
      </c>
      <c r="AI13" s="4">
        <v>0</v>
      </c>
      <c r="AJ13" s="4">
        <f>AJ14+AJ15</f>
        <v>0</v>
      </c>
      <c r="AK13" s="4">
        <f t="shared" si="1"/>
        <v>0</v>
      </c>
      <c r="AL13" s="4">
        <v>0</v>
      </c>
      <c r="AM13" s="4">
        <f>AM14+AM15</f>
        <v>23.5</v>
      </c>
      <c r="AN13" s="4">
        <f>AN14+AN15</f>
        <v>0</v>
      </c>
      <c r="AO13" s="4">
        <f t="shared" ref="AO13:AO72" si="6">AN13/AM13*100</f>
        <v>0</v>
      </c>
      <c r="AP13" s="4">
        <f>AP14+AP15</f>
        <v>0</v>
      </c>
      <c r="AQ13" s="4">
        <f>AQ14+AQ15</f>
        <v>0</v>
      </c>
      <c r="AR13" s="4">
        <v>0</v>
      </c>
      <c r="AS13" s="42" t="s">
        <v>78</v>
      </c>
      <c r="AT13" s="39"/>
    </row>
    <row r="14" spans="1:46" s="2" customFormat="1" ht="112.5" customHeight="1">
      <c r="A14" s="46"/>
      <c r="B14" s="49"/>
      <c r="C14" s="49"/>
      <c r="D14" s="49"/>
      <c r="E14" s="9" t="s">
        <v>39</v>
      </c>
      <c r="F14" s="19">
        <f>I14+L14+O14+R14+U14+X14+AA14+AD14+AG14+AJ14+AM14+AP14</f>
        <v>0</v>
      </c>
      <c r="G14" s="19">
        <f>J14+M14+P14+S14+V14+Y14+AB14+AE14+AH14+AK14+AN14+AQ14</f>
        <v>0</v>
      </c>
      <c r="H14" s="4">
        <v>0</v>
      </c>
      <c r="I14" s="5"/>
      <c r="J14" s="5"/>
      <c r="K14" s="4"/>
      <c r="L14" s="5"/>
      <c r="M14" s="5"/>
      <c r="N14" s="4"/>
      <c r="O14" s="5"/>
      <c r="P14" s="5"/>
      <c r="Q14" s="4"/>
      <c r="R14" s="5"/>
      <c r="S14" s="5"/>
      <c r="T14" s="4"/>
      <c r="U14" s="5"/>
      <c r="V14" s="5"/>
      <c r="W14" s="4"/>
      <c r="X14" s="5"/>
      <c r="Y14" s="5"/>
      <c r="Z14" s="4"/>
      <c r="AA14" s="5"/>
      <c r="AB14" s="5"/>
      <c r="AC14" s="4"/>
      <c r="AD14" s="5"/>
      <c r="AE14" s="5"/>
      <c r="AF14" s="4"/>
      <c r="AG14" s="5"/>
      <c r="AH14" s="5"/>
      <c r="AI14" s="4"/>
      <c r="AJ14" s="5"/>
      <c r="AK14" s="5"/>
      <c r="AL14" s="4"/>
      <c r="AM14" s="5"/>
      <c r="AN14" s="5"/>
      <c r="AO14" s="4"/>
      <c r="AP14" s="5"/>
      <c r="AQ14" s="5"/>
      <c r="AR14" s="4"/>
      <c r="AS14" s="43"/>
      <c r="AT14" s="40"/>
    </row>
    <row r="15" spans="1:46" s="2" customFormat="1" ht="87" customHeight="1">
      <c r="A15" s="47"/>
      <c r="B15" s="50"/>
      <c r="C15" s="50"/>
      <c r="D15" s="50"/>
      <c r="E15" s="9" t="s">
        <v>40</v>
      </c>
      <c r="F15" s="19">
        <f t="shared" ref="F15:G69" si="7">I15+L15+O15+R15+U15+X15+AA15+AD15+AG15+AJ15+AM15+AP15</f>
        <v>236.8</v>
      </c>
      <c r="G15" s="19">
        <f t="shared" si="7"/>
        <v>208.8</v>
      </c>
      <c r="H15" s="4">
        <f t="shared" si="0"/>
        <v>88.175675675675677</v>
      </c>
      <c r="I15" s="5"/>
      <c r="J15" s="5"/>
      <c r="K15" s="4"/>
      <c r="L15" s="5">
        <v>16.8</v>
      </c>
      <c r="M15" s="5">
        <v>16.8</v>
      </c>
      <c r="N15" s="4">
        <f t="shared" si="2"/>
        <v>100</v>
      </c>
      <c r="O15" s="5">
        <v>63</v>
      </c>
      <c r="P15" s="5">
        <v>63</v>
      </c>
      <c r="Q15" s="4">
        <f t="shared" si="3"/>
        <v>100</v>
      </c>
      <c r="R15" s="5">
        <v>129</v>
      </c>
      <c r="S15" s="5">
        <v>129</v>
      </c>
      <c r="T15" s="4">
        <f t="shared" si="4"/>
        <v>100</v>
      </c>
      <c r="U15" s="5"/>
      <c r="V15" s="5"/>
      <c r="W15" s="4"/>
      <c r="X15" s="5"/>
      <c r="Y15" s="5"/>
      <c r="Z15" s="4"/>
      <c r="AA15" s="5">
        <v>4.5</v>
      </c>
      <c r="AB15" s="5"/>
      <c r="AC15" s="4">
        <f t="shared" si="5"/>
        <v>0</v>
      </c>
      <c r="AD15" s="5"/>
      <c r="AE15" s="5"/>
      <c r="AF15" s="4"/>
      <c r="AG15" s="5"/>
      <c r="AH15" s="5"/>
      <c r="AI15" s="4"/>
      <c r="AJ15" s="5"/>
      <c r="AK15" s="5"/>
      <c r="AL15" s="4"/>
      <c r="AM15" s="5">
        <v>23.5</v>
      </c>
      <c r="AN15" s="5"/>
      <c r="AO15" s="4">
        <f t="shared" si="6"/>
        <v>0</v>
      </c>
      <c r="AP15" s="5"/>
      <c r="AQ15" s="5"/>
      <c r="AR15" s="4"/>
      <c r="AS15" s="44"/>
      <c r="AT15" s="41"/>
    </row>
    <row r="16" spans="1:46" s="2" customFormat="1" ht="14.25" customHeight="1">
      <c r="A16" s="45" t="s">
        <v>90</v>
      </c>
      <c r="B16" s="48" t="s">
        <v>91</v>
      </c>
      <c r="C16" s="48" t="s">
        <v>47</v>
      </c>
      <c r="D16" s="48" t="s">
        <v>56</v>
      </c>
      <c r="E16" s="8" t="s">
        <v>38</v>
      </c>
      <c r="F16" s="19">
        <f t="shared" si="7"/>
        <v>19.5</v>
      </c>
      <c r="G16" s="19">
        <f t="shared" si="7"/>
        <v>4.5999999999999996</v>
      </c>
      <c r="H16" s="4">
        <f t="shared" si="0"/>
        <v>23.589743589743588</v>
      </c>
      <c r="I16" s="4">
        <f>I17+I18</f>
        <v>0</v>
      </c>
      <c r="J16" s="4">
        <f t="shared" ref="J16:AQ16" si="8">J17+J18</f>
        <v>0</v>
      </c>
      <c r="K16" s="4">
        <v>0</v>
      </c>
      <c r="L16" s="4">
        <f t="shared" si="8"/>
        <v>0</v>
      </c>
      <c r="M16" s="4">
        <f t="shared" si="8"/>
        <v>0</v>
      </c>
      <c r="N16" s="4">
        <v>0</v>
      </c>
      <c r="O16" s="4">
        <f t="shared" si="8"/>
        <v>0</v>
      </c>
      <c r="P16" s="4">
        <f t="shared" si="8"/>
        <v>0</v>
      </c>
      <c r="Q16" s="4">
        <v>0</v>
      </c>
      <c r="R16" s="4">
        <f t="shared" si="8"/>
        <v>0</v>
      </c>
      <c r="S16" s="4">
        <f t="shared" si="8"/>
        <v>0</v>
      </c>
      <c r="T16" s="4">
        <v>0</v>
      </c>
      <c r="U16" s="4">
        <f t="shared" si="8"/>
        <v>4.5999999999999996</v>
      </c>
      <c r="V16" s="4">
        <f t="shared" si="8"/>
        <v>4.5999999999999996</v>
      </c>
      <c r="W16" s="4">
        <f t="shared" ref="W16:W72" si="9">V16/U16*100</f>
        <v>100</v>
      </c>
      <c r="X16" s="4">
        <f t="shared" si="8"/>
        <v>0</v>
      </c>
      <c r="Y16" s="4">
        <f t="shared" si="8"/>
        <v>0</v>
      </c>
      <c r="Z16" s="4">
        <v>0</v>
      </c>
      <c r="AA16" s="4">
        <f t="shared" si="8"/>
        <v>0</v>
      </c>
      <c r="AB16" s="4">
        <f t="shared" si="8"/>
        <v>0</v>
      </c>
      <c r="AC16" s="4">
        <v>0</v>
      </c>
      <c r="AD16" s="4">
        <f t="shared" si="8"/>
        <v>0</v>
      </c>
      <c r="AE16" s="4">
        <f t="shared" si="8"/>
        <v>0</v>
      </c>
      <c r="AF16" s="4">
        <v>0</v>
      </c>
      <c r="AG16" s="4">
        <f t="shared" si="8"/>
        <v>0</v>
      </c>
      <c r="AH16" s="4">
        <f t="shared" si="8"/>
        <v>0</v>
      </c>
      <c r="AI16" s="4">
        <v>0</v>
      </c>
      <c r="AJ16" s="4">
        <f t="shared" si="8"/>
        <v>0</v>
      </c>
      <c r="AK16" s="4">
        <f t="shared" si="8"/>
        <v>0</v>
      </c>
      <c r="AL16" s="4">
        <v>0</v>
      </c>
      <c r="AM16" s="4">
        <f t="shared" si="8"/>
        <v>0</v>
      </c>
      <c r="AN16" s="4">
        <f t="shared" si="8"/>
        <v>0</v>
      </c>
      <c r="AO16" s="4">
        <v>0</v>
      </c>
      <c r="AP16" s="4">
        <f t="shared" si="8"/>
        <v>14.9</v>
      </c>
      <c r="AQ16" s="4">
        <f t="shared" si="8"/>
        <v>0</v>
      </c>
      <c r="AR16" s="4">
        <f t="shared" ref="AR16:AR72" si="10">AQ16/AP16*100</f>
        <v>0</v>
      </c>
      <c r="AS16" s="42" t="s">
        <v>70</v>
      </c>
      <c r="AT16" s="39"/>
    </row>
    <row r="17" spans="1:46" s="2" customFormat="1" ht="37.5" customHeight="1">
      <c r="A17" s="46"/>
      <c r="B17" s="49"/>
      <c r="C17" s="49"/>
      <c r="D17" s="49"/>
      <c r="E17" s="9" t="s">
        <v>39</v>
      </c>
      <c r="F17" s="19">
        <f t="shared" si="7"/>
        <v>0</v>
      </c>
      <c r="G17" s="19">
        <f t="shared" si="7"/>
        <v>0</v>
      </c>
      <c r="H17" s="4">
        <v>0</v>
      </c>
      <c r="I17" s="5"/>
      <c r="J17" s="5"/>
      <c r="K17" s="4"/>
      <c r="L17" s="5"/>
      <c r="M17" s="5"/>
      <c r="N17" s="4"/>
      <c r="O17" s="5"/>
      <c r="P17" s="5"/>
      <c r="Q17" s="4"/>
      <c r="R17" s="5"/>
      <c r="S17" s="5"/>
      <c r="T17" s="4"/>
      <c r="U17" s="5"/>
      <c r="V17" s="5"/>
      <c r="W17" s="4"/>
      <c r="X17" s="5"/>
      <c r="Y17" s="5"/>
      <c r="Z17" s="4"/>
      <c r="AA17" s="5"/>
      <c r="AB17" s="5"/>
      <c r="AC17" s="4"/>
      <c r="AD17" s="5"/>
      <c r="AE17" s="5"/>
      <c r="AF17" s="4"/>
      <c r="AG17" s="5"/>
      <c r="AH17" s="5"/>
      <c r="AI17" s="4"/>
      <c r="AJ17" s="5"/>
      <c r="AK17" s="5"/>
      <c r="AL17" s="4"/>
      <c r="AM17" s="5"/>
      <c r="AN17" s="5"/>
      <c r="AO17" s="4"/>
      <c r="AP17" s="5"/>
      <c r="AQ17" s="5"/>
      <c r="AR17" s="4"/>
      <c r="AS17" s="43"/>
      <c r="AT17" s="40"/>
    </row>
    <row r="18" spans="1:46" s="2" customFormat="1" ht="61.5" customHeight="1">
      <c r="A18" s="47"/>
      <c r="B18" s="50"/>
      <c r="C18" s="50"/>
      <c r="D18" s="50"/>
      <c r="E18" s="9" t="s">
        <v>40</v>
      </c>
      <c r="F18" s="19">
        <f t="shared" si="7"/>
        <v>19.5</v>
      </c>
      <c r="G18" s="19">
        <f t="shared" si="7"/>
        <v>4.5999999999999996</v>
      </c>
      <c r="H18" s="4">
        <f t="shared" si="0"/>
        <v>23.589743589743588</v>
      </c>
      <c r="I18" s="5"/>
      <c r="J18" s="5"/>
      <c r="K18" s="4"/>
      <c r="L18" s="5"/>
      <c r="M18" s="5"/>
      <c r="N18" s="4"/>
      <c r="O18" s="5"/>
      <c r="P18" s="5"/>
      <c r="Q18" s="4"/>
      <c r="R18" s="5"/>
      <c r="S18" s="5"/>
      <c r="T18" s="4"/>
      <c r="U18" s="5">
        <v>4.5999999999999996</v>
      </c>
      <c r="V18" s="5">
        <v>4.5999999999999996</v>
      </c>
      <c r="W18" s="4">
        <f t="shared" si="9"/>
        <v>100</v>
      </c>
      <c r="X18" s="5"/>
      <c r="Y18" s="5"/>
      <c r="Z18" s="4"/>
      <c r="AA18" s="5"/>
      <c r="AB18" s="5"/>
      <c r="AC18" s="4"/>
      <c r="AD18" s="5"/>
      <c r="AE18" s="5"/>
      <c r="AF18" s="4"/>
      <c r="AG18" s="5"/>
      <c r="AH18" s="5"/>
      <c r="AI18" s="4"/>
      <c r="AJ18" s="5"/>
      <c r="AK18" s="5"/>
      <c r="AL18" s="4"/>
      <c r="AM18" s="5"/>
      <c r="AN18" s="5"/>
      <c r="AO18" s="4"/>
      <c r="AP18" s="5">
        <v>14.9</v>
      </c>
      <c r="AQ18" s="5"/>
      <c r="AR18" s="4">
        <f t="shared" si="10"/>
        <v>0</v>
      </c>
      <c r="AS18" s="44"/>
      <c r="AT18" s="41"/>
    </row>
    <row r="19" spans="1:46" s="2" customFormat="1" ht="43.5" customHeight="1">
      <c r="A19" s="45" t="s">
        <v>93</v>
      </c>
      <c r="B19" s="48" t="s">
        <v>92</v>
      </c>
      <c r="C19" s="48" t="s">
        <v>48</v>
      </c>
      <c r="D19" s="48" t="s">
        <v>56</v>
      </c>
      <c r="E19" s="8" t="s">
        <v>38</v>
      </c>
      <c r="F19" s="19">
        <f t="shared" si="7"/>
        <v>18</v>
      </c>
      <c r="G19" s="19">
        <f t="shared" si="7"/>
        <v>0</v>
      </c>
      <c r="H19" s="4">
        <f t="shared" si="0"/>
        <v>0</v>
      </c>
      <c r="I19" s="4">
        <f>I20+I21</f>
        <v>0</v>
      </c>
      <c r="J19" s="4">
        <f t="shared" ref="J19:AQ19" si="11">J20+J21</f>
        <v>0</v>
      </c>
      <c r="K19" s="4">
        <v>0</v>
      </c>
      <c r="L19" s="4">
        <f t="shared" si="11"/>
        <v>0</v>
      </c>
      <c r="M19" s="4">
        <f t="shared" si="11"/>
        <v>0</v>
      </c>
      <c r="N19" s="4">
        <v>0</v>
      </c>
      <c r="O19" s="4">
        <f t="shared" si="11"/>
        <v>0</v>
      </c>
      <c r="P19" s="4">
        <f t="shared" si="11"/>
        <v>0</v>
      </c>
      <c r="Q19" s="4">
        <v>0</v>
      </c>
      <c r="R19" s="4">
        <f t="shared" si="11"/>
        <v>0</v>
      </c>
      <c r="S19" s="4">
        <f t="shared" si="11"/>
        <v>0</v>
      </c>
      <c r="T19" s="4">
        <v>0</v>
      </c>
      <c r="U19" s="4">
        <f t="shared" si="11"/>
        <v>0</v>
      </c>
      <c r="V19" s="4">
        <f t="shared" si="11"/>
        <v>0</v>
      </c>
      <c r="W19" s="4">
        <v>0</v>
      </c>
      <c r="X19" s="4">
        <f t="shared" si="11"/>
        <v>0</v>
      </c>
      <c r="Y19" s="4">
        <f t="shared" si="11"/>
        <v>0</v>
      </c>
      <c r="Z19" s="4">
        <v>0</v>
      </c>
      <c r="AA19" s="4">
        <f t="shared" si="11"/>
        <v>0</v>
      </c>
      <c r="AB19" s="4">
        <f t="shared" si="11"/>
        <v>0</v>
      </c>
      <c r="AC19" s="4">
        <v>0</v>
      </c>
      <c r="AD19" s="4">
        <f t="shared" si="11"/>
        <v>0</v>
      </c>
      <c r="AE19" s="4">
        <f t="shared" si="11"/>
        <v>0</v>
      </c>
      <c r="AF19" s="4">
        <v>0</v>
      </c>
      <c r="AG19" s="4">
        <f t="shared" si="11"/>
        <v>0</v>
      </c>
      <c r="AH19" s="4">
        <f t="shared" si="11"/>
        <v>0</v>
      </c>
      <c r="AI19" s="4">
        <v>0</v>
      </c>
      <c r="AJ19" s="4">
        <f t="shared" si="11"/>
        <v>0</v>
      </c>
      <c r="AK19" s="4">
        <f t="shared" si="11"/>
        <v>0</v>
      </c>
      <c r="AL19" s="4">
        <v>0</v>
      </c>
      <c r="AM19" s="4">
        <f t="shared" si="11"/>
        <v>18</v>
      </c>
      <c r="AN19" s="4">
        <f t="shared" si="11"/>
        <v>0</v>
      </c>
      <c r="AO19" s="4">
        <f t="shared" si="6"/>
        <v>0</v>
      </c>
      <c r="AP19" s="4">
        <f t="shared" si="11"/>
        <v>0</v>
      </c>
      <c r="AQ19" s="4">
        <f t="shared" si="11"/>
        <v>0</v>
      </c>
      <c r="AR19" s="4">
        <v>0</v>
      </c>
      <c r="AS19" s="42" t="s">
        <v>80</v>
      </c>
      <c r="AT19" s="39"/>
    </row>
    <row r="20" spans="1:46" s="2" customFormat="1" ht="62.25" customHeight="1">
      <c r="A20" s="46"/>
      <c r="B20" s="49"/>
      <c r="C20" s="49"/>
      <c r="D20" s="49"/>
      <c r="E20" s="9" t="s">
        <v>39</v>
      </c>
      <c r="F20" s="19">
        <f t="shared" si="7"/>
        <v>0</v>
      </c>
      <c r="G20" s="19">
        <f t="shared" si="7"/>
        <v>0</v>
      </c>
      <c r="H20" s="4">
        <v>0</v>
      </c>
      <c r="I20" s="5"/>
      <c r="J20" s="5"/>
      <c r="K20" s="4"/>
      <c r="L20" s="5"/>
      <c r="M20" s="5"/>
      <c r="N20" s="4"/>
      <c r="O20" s="5"/>
      <c r="P20" s="5"/>
      <c r="Q20" s="4"/>
      <c r="R20" s="5"/>
      <c r="S20" s="5"/>
      <c r="T20" s="4"/>
      <c r="U20" s="5"/>
      <c r="V20" s="5"/>
      <c r="W20" s="4"/>
      <c r="X20" s="5"/>
      <c r="Y20" s="5"/>
      <c r="Z20" s="4"/>
      <c r="AA20" s="5"/>
      <c r="AB20" s="5"/>
      <c r="AC20" s="4"/>
      <c r="AD20" s="5"/>
      <c r="AE20" s="5"/>
      <c r="AF20" s="4"/>
      <c r="AG20" s="5"/>
      <c r="AH20" s="5"/>
      <c r="AI20" s="4"/>
      <c r="AJ20" s="5"/>
      <c r="AK20" s="5"/>
      <c r="AL20" s="4"/>
      <c r="AM20" s="5"/>
      <c r="AN20" s="5"/>
      <c r="AO20" s="4"/>
      <c r="AP20" s="5"/>
      <c r="AQ20" s="5"/>
      <c r="AR20" s="4"/>
      <c r="AS20" s="43"/>
      <c r="AT20" s="40"/>
    </row>
    <row r="21" spans="1:46" s="2" customFormat="1" ht="145.5" customHeight="1">
      <c r="A21" s="47"/>
      <c r="B21" s="50"/>
      <c r="C21" s="50"/>
      <c r="D21" s="50"/>
      <c r="E21" s="9" t="s">
        <v>40</v>
      </c>
      <c r="F21" s="19">
        <f t="shared" si="7"/>
        <v>18</v>
      </c>
      <c r="G21" s="19">
        <f t="shared" si="7"/>
        <v>0</v>
      </c>
      <c r="H21" s="4">
        <f t="shared" si="0"/>
        <v>0</v>
      </c>
      <c r="I21" s="5"/>
      <c r="J21" s="5"/>
      <c r="K21" s="4"/>
      <c r="L21" s="5"/>
      <c r="M21" s="5"/>
      <c r="N21" s="4"/>
      <c r="O21" s="5"/>
      <c r="P21" s="5"/>
      <c r="Q21" s="4"/>
      <c r="R21" s="5"/>
      <c r="S21" s="5"/>
      <c r="T21" s="4"/>
      <c r="U21" s="5"/>
      <c r="V21" s="5"/>
      <c r="W21" s="4"/>
      <c r="X21" s="5"/>
      <c r="Y21" s="5"/>
      <c r="Z21" s="4"/>
      <c r="AA21" s="5"/>
      <c r="AB21" s="5"/>
      <c r="AC21" s="4"/>
      <c r="AD21" s="5"/>
      <c r="AE21" s="5"/>
      <c r="AF21" s="4"/>
      <c r="AG21" s="5"/>
      <c r="AH21" s="5"/>
      <c r="AI21" s="4"/>
      <c r="AJ21" s="5"/>
      <c r="AK21" s="5"/>
      <c r="AL21" s="4"/>
      <c r="AM21" s="5">
        <v>18</v>
      </c>
      <c r="AN21" s="5"/>
      <c r="AO21" s="4">
        <f t="shared" si="6"/>
        <v>0</v>
      </c>
      <c r="AP21" s="5"/>
      <c r="AQ21" s="5"/>
      <c r="AR21" s="4"/>
      <c r="AS21" s="44"/>
      <c r="AT21" s="41"/>
    </row>
    <row r="22" spans="1:46" s="2" customFormat="1" ht="12.75" customHeight="1">
      <c r="A22" s="45" t="s">
        <v>95</v>
      </c>
      <c r="B22" s="48" t="s">
        <v>94</v>
      </c>
      <c r="C22" s="48" t="s">
        <v>49</v>
      </c>
      <c r="D22" s="48" t="s">
        <v>56</v>
      </c>
      <c r="E22" s="8" t="s">
        <v>38</v>
      </c>
      <c r="F22" s="19">
        <f t="shared" si="7"/>
        <v>33.1</v>
      </c>
      <c r="G22" s="19">
        <f t="shared" si="7"/>
        <v>14.6</v>
      </c>
      <c r="H22" s="4">
        <f t="shared" si="0"/>
        <v>44.108761329305132</v>
      </c>
      <c r="I22" s="4">
        <f>I23+I24</f>
        <v>0</v>
      </c>
      <c r="J22" s="4">
        <f t="shared" ref="J22:AQ22" si="12">J23+J24</f>
        <v>0</v>
      </c>
      <c r="K22" s="4">
        <v>0</v>
      </c>
      <c r="L22" s="4">
        <f t="shared" si="12"/>
        <v>0</v>
      </c>
      <c r="M22" s="4">
        <f t="shared" si="12"/>
        <v>0</v>
      </c>
      <c r="N22" s="4">
        <v>0</v>
      </c>
      <c r="O22" s="4">
        <f t="shared" si="12"/>
        <v>0</v>
      </c>
      <c r="P22" s="4">
        <f t="shared" si="12"/>
        <v>0</v>
      </c>
      <c r="Q22" s="4">
        <v>0</v>
      </c>
      <c r="R22" s="4">
        <f t="shared" si="12"/>
        <v>14.6</v>
      </c>
      <c r="S22" s="4">
        <f t="shared" si="12"/>
        <v>14.6</v>
      </c>
      <c r="T22" s="4">
        <f t="shared" si="4"/>
        <v>100</v>
      </c>
      <c r="U22" s="4">
        <f t="shared" si="12"/>
        <v>0</v>
      </c>
      <c r="V22" s="4">
        <f t="shared" si="12"/>
        <v>0</v>
      </c>
      <c r="W22" s="4">
        <v>0</v>
      </c>
      <c r="X22" s="4">
        <f t="shared" si="12"/>
        <v>0</v>
      </c>
      <c r="Y22" s="4">
        <f t="shared" si="12"/>
        <v>0</v>
      </c>
      <c r="Z22" s="4">
        <v>0</v>
      </c>
      <c r="AA22" s="4">
        <f t="shared" si="12"/>
        <v>0</v>
      </c>
      <c r="AB22" s="4">
        <f t="shared" si="12"/>
        <v>0</v>
      </c>
      <c r="AC22" s="4">
        <v>0</v>
      </c>
      <c r="AD22" s="4">
        <f t="shared" si="12"/>
        <v>0</v>
      </c>
      <c r="AE22" s="4">
        <f t="shared" si="12"/>
        <v>0</v>
      </c>
      <c r="AF22" s="4">
        <v>0</v>
      </c>
      <c r="AG22" s="4">
        <f t="shared" si="12"/>
        <v>0</v>
      </c>
      <c r="AH22" s="4">
        <f t="shared" si="12"/>
        <v>0</v>
      </c>
      <c r="AI22" s="4">
        <v>0</v>
      </c>
      <c r="AJ22" s="4">
        <f t="shared" si="12"/>
        <v>0</v>
      </c>
      <c r="AK22" s="4">
        <f t="shared" si="12"/>
        <v>0</v>
      </c>
      <c r="AL22" s="4">
        <v>0</v>
      </c>
      <c r="AM22" s="4">
        <f t="shared" si="12"/>
        <v>18.5</v>
      </c>
      <c r="AN22" s="4">
        <f t="shared" si="12"/>
        <v>0</v>
      </c>
      <c r="AO22" s="4">
        <f t="shared" si="6"/>
        <v>0</v>
      </c>
      <c r="AP22" s="4">
        <f t="shared" si="12"/>
        <v>0</v>
      </c>
      <c r="AQ22" s="4">
        <f t="shared" si="12"/>
        <v>0</v>
      </c>
      <c r="AR22" s="4">
        <v>0</v>
      </c>
      <c r="AS22" s="42" t="s">
        <v>79</v>
      </c>
      <c r="AT22" s="39"/>
    </row>
    <row r="23" spans="1:46" s="2" customFormat="1" ht="42.75" customHeight="1">
      <c r="A23" s="46"/>
      <c r="B23" s="49"/>
      <c r="C23" s="49"/>
      <c r="D23" s="49"/>
      <c r="E23" s="9" t="s">
        <v>39</v>
      </c>
      <c r="F23" s="19">
        <f t="shared" si="7"/>
        <v>0</v>
      </c>
      <c r="G23" s="19">
        <f t="shared" si="7"/>
        <v>0</v>
      </c>
      <c r="H23" s="4">
        <v>0</v>
      </c>
      <c r="I23" s="5"/>
      <c r="J23" s="5"/>
      <c r="K23" s="4"/>
      <c r="L23" s="5"/>
      <c r="M23" s="5"/>
      <c r="N23" s="4"/>
      <c r="O23" s="5"/>
      <c r="P23" s="5"/>
      <c r="Q23" s="4"/>
      <c r="R23" s="5"/>
      <c r="S23" s="5"/>
      <c r="T23" s="4"/>
      <c r="U23" s="5"/>
      <c r="V23" s="5"/>
      <c r="W23" s="4"/>
      <c r="X23" s="5"/>
      <c r="Y23" s="5"/>
      <c r="Z23" s="4"/>
      <c r="AA23" s="5"/>
      <c r="AB23" s="5"/>
      <c r="AC23" s="4"/>
      <c r="AD23" s="5"/>
      <c r="AE23" s="5"/>
      <c r="AF23" s="4"/>
      <c r="AG23" s="5"/>
      <c r="AH23" s="5"/>
      <c r="AI23" s="4"/>
      <c r="AJ23" s="5"/>
      <c r="AK23" s="5"/>
      <c r="AL23" s="4"/>
      <c r="AM23" s="5"/>
      <c r="AN23" s="5"/>
      <c r="AO23" s="4"/>
      <c r="AP23" s="5"/>
      <c r="AQ23" s="5"/>
      <c r="AR23" s="4"/>
      <c r="AS23" s="51"/>
      <c r="AT23" s="40"/>
    </row>
    <row r="24" spans="1:46" s="2" customFormat="1" ht="69" customHeight="1">
      <c r="A24" s="47"/>
      <c r="B24" s="50"/>
      <c r="C24" s="50"/>
      <c r="D24" s="50"/>
      <c r="E24" s="9" t="s">
        <v>40</v>
      </c>
      <c r="F24" s="19">
        <f t="shared" si="7"/>
        <v>33.1</v>
      </c>
      <c r="G24" s="19">
        <f t="shared" si="7"/>
        <v>14.6</v>
      </c>
      <c r="H24" s="4">
        <f t="shared" si="0"/>
        <v>44.108761329305132</v>
      </c>
      <c r="I24" s="5"/>
      <c r="J24" s="5"/>
      <c r="K24" s="4"/>
      <c r="L24" s="5"/>
      <c r="M24" s="5"/>
      <c r="N24" s="4"/>
      <c r="O24" s="5"/>
      <c r="P24" s="5"/>
      <c r="Q24" s="4"/>
      <c r="R24" s="5">
        <v>14.6</v>
      </c>
      <c r="S24" s="5">
        <v>14.6</v>
      </c>
      <c r="T24" s="4">
        <f t="shared" si="4"/>
        <v>100</v>
      </c>
      <c r="U24" s="5"/>
      <c r="V24" s="5"/>
      <c r="W24" s="4"/>
      <c r="X24" s="5"/>
      <c r="Y24" s="5"/>
      <c r="Z24" s="4"/>
      <c r="AA24" s="5"/>
      <c r="AB24" s="5"/>
      <c r="AC24" s="4"/>
      <c r="AD24" s="5"/>
      <c r="AE24" s="5"/>
      <c r="AF24" s="4"/>
      <c r="AG24" s="5"/>
      <c r="AH24" s="5"/>
      <c r="AI24" s="4"/>
      <c r="AJ24" s="5"/>
      <c r="AK24" s="5"/>
      <c r="AL24" s="4"/>
      <c r="AM24" s="5">
        <v>18.5</v>
      </c>
      <c r="AN24" s="5"/>
      <c r="AO24" s="4">
        <f t="shared" si="6"/>
        <v>0</v>
      </c>
      <c r="AP24" s="5"/>
      <c r="AQ24" s="5"/>
      <c r="AR24" s="4"/>
      <c r="AS24" s="52"/>
      <c r="AT24" s="41"/>
    </row>
    <row r="25" spans="1:46" s="2" customFormat="1" ht="12" customHeight="1">
      <c r="A25" s="45" t="s">
        <v>97</v>
      </c>
      <c r="B25" s="48" t="s">
        <v>96</v>
      </c>
      <c r="C25" s="48" t="s">
        <v>49</v>
      </c>
      <c r="D25" s="48" t="s">
        <v>57</v>
      </c>
      <c r="E25" s="8" t="s">
        <v>38</v>
      </c>
      <c r="F25" s="19">
        <f t="shared" si="7"/>
        <v>6</v>
      </c>
      <c r="G25" s="19">
        <f t="shared" si="7"/>
        <v>6</v>
      </c>
      <c r="H25" s="4">
        <f t="shared" si="0"/>
        <v>100</v>
      </c>
      <c r="I25" s="4">
        <f>I26+I27</f>
        <v>0</v>
      </c>
      <c r="J25" s="4">
        <f t="shared" ref="J25:AQ25" si="13">J26+J27</f>
        <v>0</v>
      </c>
      <c r="K25" s="4">
        <v>0</v>
      </c>
      <c r="L25" s="4">
        <f t="shared" si="13"/>
        <v>0</v>
      </c>
      <c r="M25" s="4">
        <f t="shared" si="13"/>
        <v>0</v>
      </c>
      <c r="N25" s="4">
        <v>0</v>
      </c>
      <c r="O25" s="4">
        <f t="shared" si="13"/>
        <v>0</v>
      </c>
      <c r="P25" s="4">
        <f t="shared" si="13"/>
        <v>0</v>
      </c>
      <c r="Q25" s="4">
        <v>0</v>
      </c>
      <c r="R25" s="4">
        <f t="shared" si="13"/>
        <v>0</v>
      </c>
      <c r="S25" s="4">
        <f t="shared" si="13"/>
        <v>0</v>
      </c>
      <c r="T25" s="4">
        <v>0</v>
      </c>
      <c r="U25" s="4">
        <f t="shared" si="13"/>
        <v>6</v>
      </c>
      <c r="V25" s="4">
        <f t="shared" si="13"/>
        <v>6</v>
      </c>
      <c r="W25" s="4">
        <f t="shared" si="9"/>
        <v>100</v>
      </c>
      <c r="X25" s="4">
        <f t="shared" si="13"/>
        <v>0</v>
      </c>
      <c r="Y25" s="4">
        <f t="shared" si="13"/>
        <v>0</v>
      </c>
      <c r="Z25" s="4">
        <v>0</v>
      </c>
      <c r="AA25" s="4">
        <f t="shared" si="13"/>
        <v>0</v>
      </c>
      <c r="AB25" s="4">
        <f t="shared" si="13"/>
        <v>0</v>
      </c>
      <c r="AC25" s="4">
        <v>0</v>
      </c>
      <c r="AD25" s="4">
        <f t="shared" si="13"/>
        <v>0</v>
      </c>
      <c r="AE25" s="4">
        <f t="shared" si="13"/>
        <v>0</v>
      </c>
      <c r="AF25" s="4">
        <v>0</v>
      </c>
      <c r="AG25" s="4">
        <f t="shared" si="13"/>
        <v>0</v>
      </c>
      <c r="AH25" s="4">
        <f t="shared" si="13"/>
        <v>0</v>
      </c>
      <c r="AI25" s="4">
        <v>0</v>
      </c>
      <c r="AJ25" s="4">
        <f t="shared" si="13"/>
        <v>0</v>
      </c>
      <c r="AK25" s="4">
        <f t="shared" si="13"/>
        <v>0</v>
      </c>
      <c r="AL25" s="4">
        <v>0</v>
      </c>
      <c r="AM25" s="4">
        <f t="shared" si="13"/>
        <v>0</v>
      </c>
      <c r="AN25" s="4">
        <f t="shared" si="13"/>
        <v>0</v>
      </c>
      <c r="AO25" s="4">
        <v>0</v>
      </c>
      <c r="AP25" s="4">
        <f t="shared" si="13"/>
        <v>0</v>
      </c>
      <c r="AQ25" s="4">
        <f t="shared" si="13"/>
        <v>0</v>
      </c>
      <c r="AR25" s="4">
        <v>0</v>
      </c>
      <c r="AS25" s="42" t="s">
        <v>81</v>
      </c>
      <c r="AT25" s="39"/>
    </row>
    <row r="26" spans="1:46" s="2" customFormat="1" ht="38.25" customHeight="1">
      <c r="A26" s="46"/>
      <c r="B26" s="49"/>
      <c r="C26" s="49"/>
      <c r="D26" s="49"/>
      <c r="E26" s="9" t="s">
        <v>39</v>
      </c>
      <c r="F26" s="19">
        <f t="shared" si="7"/>
        <v>0</v>
      </c>
      <c r="G26" s="19">
        <f t="shared" si="7"/>
        <v>0</v>
      </c>
      <c r="H26" s="4">
        <v>0</v>
      </c>
      <c r="I26" s="5"/>
      <c r="J26" s="5"/>
      <c r="K26" s="4"/>
      <c r="L26" s="5"/>
      <c r="M26" s="5"/>
      <c r="N26" s="4"/>
      <c r="O26" s="5"/>
      <c r="P26" s="5"/>
      <c r="Q26" s="4"/>
      <c r="R26" s="5"/>
      <c r="S26" s="5"/>
      <c r="T26" s="4"/>
      <c r="U26" s="5"/>
      <c r="V26" s="5"/>
      <c r="W26" s="4"/>
      <c r="X26" s="5"/>
      <c r="Y26" s="5"/>
      <c r="Z26" s="4"/>
      <c r="AA26" s="5"/>
      <c r="AB26" s="5"/>
      <c r="AC26" s="4"/>
      <c r="AD26" s="5"/>
      <c r="AE26" s="5"/>
      <c r="AF26" s="4"/>
      <c r="AG26" s="5"/>
      <c r="AH26" s="5"/>
      <c r="AI26" s="4"/>
      <c r="AJ26" s="5"/>
      <c r="AK26" s="5"/>
      <c r="AL26" s="4"/>
      <c r="AM26" s="5"/>
      <c r="AN26" s="5"/>
      <c r="AO26" s="4"/>
      <c r="AP26" s="5"/>
      <c r="AQ26" s="5"/>
      <c r="AR26" s="4"/>
      <c r="AS26" s="43"/>
      <c r="AT26" s="40"/>
    </row>
    <row r="27" spans="1:46" s="2" customFormat="1" ht="45" customHeight="1">
      <c r="A27" s="47"/>
      <c r="B27" s="50"/>
      <c r="C27" s="50"/>
      <c r="D27" s="50"/>
      <c r="E27" s="9" t="s">
        <v>40</v>
      </c>
      <c r="F27" s="19">
        <f t="shared" si="7"/>
        <v>6</v>
      </c>
      <c r="G27" s="19">
        <f t="shared" si="7"/>
        <v>6</v>
      </c>
      <c r="H27" s="4">
        <f t="shared" si="0"/>
        <v>100</v>
      </c>
      <c r="I27" s="5"/>
      <c r="J27" s="5"/>
      <c r="K27" s="4"/>
      <c r="L27" s="5"/>
      <c r="M27" s="5"/>
      <c r="N27" s="4"/>
      <c r="O27" s="5"/>
      <c r="P27" s="5"/>
      <c r="Q27" s="4"/>
      <c r="R27" s="5"/>
      <c r="S27" s="5"/>
      <c r="T27" s="4"/>
      <c r="U27" s="5">
        <v>6</v>
      </c>
      <c r="V27" s="5">
        <v>6</v>
      </c>
      <c r="W27" s="4">
        <f t="shared" si="9"/>
        <v>100</v>
      </c>
      <c r="X27" s="5"/>
      <c r="Y27" s="5"/>
      <c r="Z27" s="4"/>
      <c r="AA27" s="5"/>
      <c r="AB27" s="5"/>
      <c r="AC27" s="4"/>
      <c r="AD27" s="5"/>
      <c r="AE27" s="5"/>
      <c r="AF27" s="4"/>
      <c r="AG27" s="5"/>
      <c r="AH27" s="5"/>
      <c r="AI27" s="4"/>
      <c r="AJ27" s="5"/>
      <c r="AK27" s="5"/>
      <c r="AL27" s="4"/>
      <c r="AM27" s="5"/>
      <c r="AN27" s="5"/>
      <c r="AO27" s="4"/>
      <c r="AP27" s="5"/>
      <c r="AQ27" s="5"/>
      <c r="AR27" s="4"/>
      <c r="AS27" s="44"/>
      <c r="AT27" s="41"/>
    </row>
    <row r="28" spans="1:46" s="2" customFormat="1" ht="71.25" customHeight="1">
      <c r="A28" s="45" t="s">
        <v>99</v>
      </c>
      <c r="B28" s="48" t="s">
        <v>98</v>
      </c>
      <c r="C28" s="48" t="s">
        <v>50</v>
      </c>
      <c r="D28" s="48" t="s">
        <v>56</v>
      </c>
      <c r="E28" s="8" t="s">
        <v>38</v>
      </c>
      <c r="F28" s="19">
        <f t="shared" si="7"/>
        <v>94.100000000000009</v>
      </c>
      <c r="G28" s="19">
        <f t="shared" si="7"/>
        <v>78.900000000000006</v>
      </c>
      <c r="H28" s="4">
        <f t="shared" si="0"/>
        <v>83.846971307120086</v>
      </c>
      <c r="I28" s="4">
        <f>I29+I30</f>
        <v>0</v>
      </c>
      <c r="J28" s="4">
        <f t="shared" ref="J28:AQ28" si="14">J29+J30</f>
        <v>0</v>
      </c>
      <c r="K28" s="4">
        <v>0</v>
      </c>
      <c r="L28" s="4">
        <f t="shared" si="14"/>
        <v>7.7</v>
      </c>
      <c r="M28" s="4">
        <f t="shared" si="14"/>
        <v>7.7</v>
      </c>
      <c r="N28" s="4">
        <f t="shared" si="2"/>
        <v>100</v>
      </c>
      <c r="O28" s="4">
        <f t="shared" si="14"/>
        <v>27</v>
      </c>
      <c r="P28" s="4">
        <f t="shared" si="14"/>
        <v>27</v>
      </c>
      <c r="Q28" s="4">
        <f t="shared" si="3"/>
        <v>100</v>
      </c>
      <c r="R28" s="4">
        <f t="shared" si="14"/>
        <v>0</v>
      </c>
      <c r="S28" s="4">
        <f t="shared" si="14"/>
        <v>0</v>
      </c>
      <c r="T28" s="4">
        <v>0</v>
      </c>
      <c r="U28" s="4">
        <f t="shared" si="14"/>
        <v>31.8</v>
      </c>
      <c r="V28" s="4">
        <f t="shared" si="14"/>
        <v>31.8</v>
      </c>
      <c r="W28" s="4">
        <f t="shared" si="9"/>
        <v>100</v>
      </c>
      <c r="X28" s="4">
        <f t="shared" si="14"/>
        <v>12.4</v>
      </c>
      <c r="Y28" s="4">
        <f t="shared" si="14"/>
        <v>12.4</v>
      </c>
      <c r="Z28" s="4">
        <f t="shared" ref="Z28:Z72" si="15">Y28/X28*100</f>
        <v>100</v>
      </c>
      <c r="AA28" s="4">
        <f t="shared" si="14"/>
        <v>0</v>
      </c>
      <c r="AB28" s="4">
        <f t="shared" si="14"/>
        <v>0</v>
      </c>
      <c r="AC28" s="4">
        <v>0</v>
      </c>
      <c r="AD28" s="4">
        <f t="shared" si="14"/>
        <v>0</v>
      </c>
      <c r="AE28" s="4">
        <f t="shared" si="14"/>
        <v>0</v>
      </c>
      <c r="AF28" s="4">
        <v>0</v>
      </c>
      <c r="AG28" s="4">
        <f t="shared" si="14"/>
        <v>0</v>
      </c>
      <c r="AH28" s="4">
        <f t="shared" si="14"/>
        <v>0</v>
      </c>
      <c r="AI28" s="4">
        <v>0</v>
      </c>
      <c r="AJ28" s="4">
        <f t="shared" si="14"/>
        <v>15.2</v>
      </c>
      <c r="AK28" s="4">
        <f t="shared" si="14"/>
        <v>0</v>
      </c>
      <c r="AL28" s="4">
        <f t="shared" ref="AL28:AL72" si="16">AK28/AJ28*100</f>
        <v>0</v>
      </c>
      <c r="AM28" s="4">
        <f t="shared" si="14"/>
        <v>0</v>
      </c>
      <c r="AN28" s="4">
        <f t="shared" si="14"/>
        <v>0</v>
      </c>
      <c r="AO28" s="4">
        <v>0</v>
      </c>
      <c r="AP28" s="4">
        <f t="shared" si="14"/>
        <v>0</v>
      </c>
      <c r="AQ28" s="4">
        <f t="shared" si="14"/>
        <v>0</v>
      </c>
      <c r="AR28" s="4">
        <v>0</v>
      </c>
      <c r="AS28" s="42" t="s">
        <v>82</v>
      </c>
      <c r="AT28" s="39"/>
    </row>
    <row r="29" spans="1:46" s="2" customFormat="1" ht="87.75" customHeight="1">
      <c r="A29" s="46"/>
      <c r="B29" s="49"/>
      <c r="C29" s="49"/>
      <c r="D29" s="49"/>
      <c r="E29" s="9" t="s">
        <v>39</v>
      </c>
      <c r="F29" s="19">
        <f t="shared" si="7"/>
        <v>0</v>
      </c>
      <c r="G29" s="19">
        <f t="shared" si="7"/>
        <v>0</v>
      </c>
      <c r="H29" s="4">
        <v>0</v>
      </c>
      <c r="I29" s="5"/>
      <c r="J29" s="5"/>
      <c r="K29" s="4"/>
      <c r="L29" s="5"/>
      <c r="M29" s="5"/>
      <c r="N29" s="4"/>
      <c r="O29" s="5"/>
      <c r="P29" s="5"/>
      <c r="Q29" s="4"/>
      <c r="R29" s="5"/>
      <c r="S29" s="5"/>
      <c r="T29" s="4"/>
      <c r="U29" s="5"/>
      <c r="V29" s="5"/>
      <c r="W29" s="4"/>
      <c r="X29" s="5"/>
      <c r="Y29" s="5"/>
      <c r="Z29" s="4"/>
      <c r="AA29" s="5"/>
      <c r="AB29" s="5"/>
      <c r="AC29" s="4"/>
      <c r="AD29" s="5"/>
      <c r="AE29" s="5"/>
      <c r="AF29" s="4"/>
      <c r="AG29" s="5"/>
      <c r="AH29" s="5"/>
      <c r="AI29" s="4"/>
      <c r="AJ29" s="5"/>
      <c r="AK29" s="5"/>
      <c r="AL29" s="4"/>
      <c r="AM29" s="5"/>
      <c r="AN29" s="5"/>
      <c r="AO29" s="4"/>
      <c r="AP29" s="5"/>
      <c r="AQ29" s="5"/>
      <c r="AR29" s="4"/>
      <c r="AS29" s="54"/>
      <c r="AT29" s="40"/>
    </row>
    <row r="30" spans="1:46" s="2" customFormat="1" ht="94.5" customHeight="1">
      <c r="A30" s="47"/>
      <c r="B30" s="50"/>
      <c r="C30" s="50"/>
      <c r="D30" s="50"/>
      <c r="E30" s="9" t="s">
        <v>40</v>
      </c>
      <c r="F30" s="19">
        <f t="shared" si="7"/>
        <v>94.100000000000009</v>
      </c>
      <c r="G30" s="19">
        <f t="shared" si="7"/>
        <v>78.900000000000006</v>
      </c>
      <c r="H30" s="4">
        <f t="shared" si="0"/>
        <v>83.846971307120086</v>
      </c>
      <c r="I30" s="5"/>
      <c r="J30" s="5"/>
      <c r="K30" s="4"/>
      <c r="L30" s="5">
        <v>7.7</v>
      </c>
      <c r="M30" s="5">
        <v>7.7</v>
      </c>
      <c r="N30" s="4">
        <f t="shared" si="2"/>
        <v>100</v>
      </c>
      <c r="O30" s="5">
        <v>27</v>
      </c>
      <c r="P30" s="5">
        <v>27</v>
      </c>
      <c r="Q30" s="4">
        <f t="shared" si="3"/>
        <v>100</v>
      </c>
      <c r="R30" s="5"/>
      <c r="S30" s="5"/>
      <c r="T30" s="4"/>
      <c r="U30" s="5">
        <v>31.8</v>
      </c>
      <c r="V30" s="5">
        <f>12.2+19.6</f>
        <v>31.8</v>
      </c>
      <c r="W30" s="4">
        <f t="shared" si="9"/>
        <v>100</v>
      </c>
      <c r="X30" s="5">
        <v>12.4</v>
      </c>
      <c r="Y30" s="5">
        <f>5+7.4</f>
        <v>12.4</v>
      </c>
      <c r="Z30" s="4">
        <f t="shared" si="15"/>
        <v>100</v>
      </c>
      <c r="AA30" s="5"/>
      <c r="AB30" s="5"/>
      <c r="AC30" s="4"/>
      <c r="AD30" s="5"/>
      <c r="AE30" s="5"/>
      <c r="AF30" s="4"/>
      <c r="AG30" s="5"/>
      <c r="AH30" s="5"/>
      <c r="AI30" s="4"/>
      <c r="AJ30" s="5">
        <v>15.2</v>
      </c>
      <c r="AK30" s="5"/>
      <c r="AL30" s="4">
        <f t="shared" si="16"/>
        <v>0</v>
      </c>
      <c r="AM30" s="5"/>
      <c r="AN30" s="5"/>
      <c r="AO30" s="4"/>
      <c r="AP30" s="5"/>
      <c r="AQ30" s="5"/>
      <c r="AR30" s="4"/>
      <c r="AS30" s="55"/>
      <c r="AT30" s="41"/>
    </row>
    <row r="31" spans="1:46" s="2" customFormat="1" ht="14.25" customHeight="1">
      <c r="A31" s="53" t="s">
        <v>113</v>
      </c>
      <c r="B31" s="48" t="s">
        <v>100</v>
      </c>
      <c r="C31" s="48" t="s">
        <v>48</v>
      </c>
      <c r="D31" s="48" t="s">
        <v>58</v>
      </c>
      <c r="E31" s="8" t="s">
        <v>38</v>
      </c>
      <c r="F31" s="19">
        <f t="shared" si="7"/>
        <v>3239.7</v>
      </c>
      <c r="G31" s="19">
        <f t="shared" si="7"/>
        <v>501</v>
      </c>
      <c r="H31" s="4">
        <f t="shared" si="0"/>
        <v>15.464394851375129</v>
      </c>
      <c r="I31" s="4">
        <f>I32+I33</f>
        <v>0</v>
      </c>
      <c r="J31" s="4">
        <f t="shared" ref="J31:AQ31" si="17">J32+J33</f>
        <v>0</v>
      </c>
      <c r="K31" s="4">
        <v>0</v>
      </c>
      <c r="L31" s="4">
        <f t="shared" si="17"/>
        <v>33</v>
      </c>
      <c r="M31" s="4">
        <f t="shared" si="17"/>
        <v>33</v>
      </c>
      <c r="N31" s="4">
        <f t="shared" si="2"/>
        <v>100</v>
      </c>
      <c r="O31" s="4">
        <f t="shared" si="17"/>
        <v>37</v>
      </c>
      <c r="P31" s="4">
        <f t="shared" si="17"/>
        <v>37</v>
      </c>
      <c r="Q31" s="4">
        <f t="shared" si="3"/>
        <v>100</v>
      </c>
      <c r="R31" s="4">
        <f t="shared" si="17"/>
        <v>148</v>
      </c>
      <c r="S31" s="4">
        <f t="shared" si="17"/>
        <v>148</v>
      </c>
      <c r="T31" s="4">
        <f t="shared" si="4"/>
        <v>100</v>
      </c>
      <c r="U31" s="4">
        <f t="shared" si="17"/>
        <v>33</v>
      </c>
      <c r="V31" s="4">
        <f t="shared" si="17"/>
        <v>33</v>
      </c>
      <c r="W31" s="4">
        <f t="shared" si="9"/>
        <v>100</v>
      </c>
      <c r="X31" s="4">
        <f t="shared" si="17"/>
        <v>250</v>
      </c>
      <c r="Y31" s="4">
        <f t="shared" si="17"/>
        <v>250</v>
      </c>
      <c r="Z31" s="4">
        <f t="shared" si="15"/>
        <v>100</v>
      </c>
      <c r="AA31" s="4">
        <f t="shared" si="17"/>
        <v>1400</v>
      </c>
      <c r="AB31" s="4">
        <f t="shared" si="17"/>
        <v>0</v>
      </c>
      <c r="AC31" s="4">
        <f t="shared" si="5"/>
        <v>0</v>
      </c>
      <c r="AD31" s="4">
        <f t="shared" si="17"/>
        <v>800</v>
      </c>
      <c r="AE31" s="4">
        <f t="shared" si="17"/>
        <v>0</v>
      </c>
      <c r="AF31" s="4">
        <f t="shared" ref="AF31:AF72" si="18">AE31/AD31*100</f>
        <v>0</v>
      </c>
      <c r="AG31" s="4">
        <f t="shared" si="17"/>
        <v>500.7</v>
      </c>
      <c r="AH31" s="4">
        <f t="shared" si="17"/>
        <v>0</v>
      </c>
      <c r="AI31" s="4">
        <f t="shared" ref="AI31:AI72" si="19">AH31/AG31*100</f>
        <v>0</v>
      </c>
      <c r="AJ31" s="4">
        <f t="shared" si="17"/>
        <v>19</v>
      </c>
      <c r="AK31" s="4">
        <f t="shared" si="17"/>
        <v>0</v>
      </c>
      <c r="AL31" s="4">
        <f t="shared" si="16"/>
        <v>0</v>
      </c>
      <c r="AM31" s="4">
        <f t="shared" si="17"/>
        <v>19</v>
      </c>
      <c r="AN31" s="4">
        <f t="shared" si="17"/>
        <v>0</v>
      </c>
      <c r="AO31" s="4">
        <f t="shared" si="6"/>
        <v>0</v>
      </c>
      <c r="AP31" s="4">
        <f t="shared" si="17"/>
        <v>0</v>
      </c>
      <c r="AQ31" s="4">
        <f t="shared" si="17"/>
        <v>0</v>
      </c>
      <c r="AR31" s="4">
        <v>0</v>
      </c>
      <c r="AS31" s="42" t="s">
        <v>83</v>
      </c>
      <c r="AT31" s="39"/>
    </row>
    <row r="32" spans="1:46" s="2" customFormat="1" ht="41.25" customHeight="1">
      <c r="A32" s="46"/>
      <c r="B32" s="49"/>
      <c r="C32" s="49"/>
      <c r="D32" s="49"/>
      <c r="E32" s="9" t="s">
        <v>39</v>
      </c>
      <c r="F32" s="19">
        <f t="shared" si="7"/>
        <v>0</v>
      </c>
      <c r="G32" s="19">
        <f t="shared" si="7"/>
        <v>0</v>
      </c>
      <c r="H32" s="4">
        <v>0</v>
      </c>
      <c r="I32" s="5"/>
      <c r="J32" s="5"/>
      <c r="K32" s="4"/>
      <c r="L32" s="5"/>
      <c r="M32" s="5"/>
      <c r="N32" s="4"/>
      <c r="O32" s="5"/>
      <c r="P32" s="5"/>
      <c r="Q32" s="4"/>
      <c r="R32" s="5"/>
      <c r="S32" s="5"/>
      <c r="T32" s="4"/>
      <c r="U32" s="5"/>
      <c r="V32" s="5"/>
      <c r="W32" s="4"/>
      <c r="X32" s="5"/>
      <c r="Y32" s="5"/>
      <c r="Z32" s="4"/>
      <c r="AA32" s="5"/>
      <c r="AB32" s="5"/>
      <c r="AC32" s="4"/>
      <c r="AD32" s="5"/>
      <c r="AE32" s="5"/>
      <c r="AF32" s="4"/>
      <c r="AG32" s="5"/>
      <c r="AH32" s="5"/>
      <c r="AI32" s="4"/>
      <c r="AJ32" s="5"/>
      <c r="AK32" s="5"/>
      <c r="AL32" s="4"/>
      <c r="AM32" s="5"/>
      <c r="AN32" s="5"/>
      <c r="AO32" s="4"/>
      <c r="AP32" s="5"/>
      <c r="AQ32" s="5"/>
      <c r="AR32" s="4"/>
      <c r="AS32" s="54"/>
      <c r="AT32" s="40"/>
    </row>
    <row r="33" spans="1:46" s="2" customFormat="1" ht="48.75" customHeight="1">
      <c r="A33" s="47"/>
      <c r="B33" s="50"/>
      <c r="C33" s="50"/>
      <c r="D33" s="50"/>
      <c r="E33" s="9" t="s">
        <v>40</v>
      </c>
      <c r="F33" s="19">
        <f t="shared" si="7"/>
        <v>3239.7</v>
      </c>
      <c r="G33" s="19">
        <f t="shared" si="7"/>
        <v>501</v>
      </c>
      <c r="H33" s="4">
        <f t="shared" si="0"/>
        <v>15.464394851375129</v>
      </c>
      <c r="I33" s="5"/>
      <c r="J33" s="5"/>
      <c r="K33" s="4"/>
      <c r="L33" s="5">
        <v>33</v>
      </c>
      <c r="M33" s="5">
        <v>33</v>
      </c>
      <c r="N33" s="4">
        <f t="shared" si="2"/>
        <v>100</v>
      </c>
      <c r="O33" s="5">
        <v>37</v>
      </c>
      <c r="P33" s="5">
        <v>37</v>
      </c>
      <c r="Q33" s="4">
        <f t="shared" si="3"/>
        <v>100</v>
      </c>
      <c r="R33" s="5">
        <v>148</v>
      </c>
      <c r="S33" s="5">
        <v>148</v>
      </c>
      <c r="T33" s="4">
        <f t="shared" si="4"/>
        <v>100</v>
      </c>
      <c r="U33" s="5">
        <v>33</v>
      </c>
      <c r="V33" s="5">
        <v>33</v>
      </c>
      <c r="W33" s="4">
        <f t="shared" si="9"/>
        <v>100</v>
      </c>
      <c r="X33" s="5">
        <v>250</v>
      </c>
      <c r="Y33" s="5">
        <v>250</v>
      </c>
      <c r="Z33" s="4">
        <f t="shared" si="15"/>
        <v>100</v>
      </c>
      <c r="AA33" s="5">
        <f>900+500</f>
        <v>1400</v>
      </c>
      <c r="AB33" s="5"/>
      <c r="AC33" s="4">
        <f t="shared" si="5"/>
        <v>0</v>
      </c>
      <c r="AD33" s="5">
        <v>800</v>
      </c>
      <c r="AE33" s="5"/>
      <c r="AF33" s="4">
        <f t="shared" si="18"/>
        <v>0</v>
      </c>
      <c r="AG33" s="5">
        <v>500.7</v>
      </c>
      <c r="AH33" s="5"/>
      <c r="AI33" s="4">
        <f t="shared" si="19"/>
        <v>0</v>
      </c>
      <c r="AJ33" s="5">
        <v>19</v>
      </c>
      <c r="AK33" s="5"/>
      <c r="AL33" s="4">
        <f t="shared" si="16"/>
        <v>0</v>
      </c>
      <c r="AM33" s="5">
        <v>19</v>
      </c>
      <c r="AN33" s="5"/>
      <c r="AO33" s="4">
        <f t="shared" si="6"/>
        <v>0</v>
      </c>
      <c r="AP33" s="5"/>
      <c r="AQ33" s="5"/>
      <c r="AR33" s="4"/>
      <c r="AS33" s="55"/>
      <c r="AT33" s="41"/>
    </row>
    <row r="34" spans="1:46" s="2" customFormat="1" ht="11.25" customHeight="1">
      <c r="A34" s="45" t="s">
        <v>115</v>
      </c>
      <c r="B34" s="48" t="s">
        <v>101</v>
      </c>
      <c r="C34" s="48" t="s">
        <v>48</v>
      </c>
      <c r="D34" s="48" t="s">
        <v>58</v>
      </c>
      <c r="E34" s="8" t="s">
        <v>38</v>
      </c>
      <c r="F34" s="19">
        <f t="shared" si="7"/>
        <v>23.4</v>
      </c>
      <c r="G34" s="19">
        <f t="shared" si="7"/>
        <v>0</v>
      </c>
      <c r="H34" s="4">
        <f t="shared" si="0"/>
        <v>0</v>
      </c>
      <c r="I34" s="4">
        <f>I35+I36</f>
        <v>0</v>
      </c>
      <c r="J34" s="4">
        <f t="shared" ref="J34:AQ34" si="20">J35+J36</f>
        <v>0</v>
      </c>
      <c r="K34" s="4">
        <v>0</v>
      </c>
      <c r="L34" s="4">
        <f t="shared" si="20"/>
        <v>0</v>
      </c>
      <c r="M34" s="4">
        <f t="shared" si="20"/>
        <v>0</v>
      </c>
      <c r="N34" s="4">
        <v>0</v>
      </c>
      <c r="O34" s="4">
        <f t="shared" si="20"/>
        <v>0</v>
      </c>
      <c r="P34" s="4">
        <f t="shared" si="20"/>
        <v>0</v>
      </c>
      <c r="Q34" s="4">
        <v>0</v>
      </c>
      <c r="R34" s="4">
        <f t="shared" si="20"/>
        <v>0</v>
      </c>
      <c r="S34" s="4">
        <f t="shared" si="20"/>
        <v>0</v>
      </c>
      <c r="T34" s="4">
        <v>0</v>
      </c>
      <c r="U34" s="4">
        <f t="shared" si="20"/>
        <v>0</v>
      </c>
      <c r="V34" s="4">
        <f t="shared" si="20"/>
        <v>0</v>
      </c>
      <c r="W34" s="4">
        <v>0</v>
      </c>
      <c r="X34" s="4">
        <f t="shared" si="20"/>
        <v>0</v>
      </c>
      <c r="Y34" s="4">
        <f t="shared" si="20"/>
        <v>0</v>
      </c>
      <c r="Z34" s="4">
        <v>0</v>
      </c>
      <c r="AA34" s="4">
        <f t="shared" si="20"/>
        <v>0</v>
      </c>
      <c r="AB34" s="4">
        <f t="shared" si="20"/>
        <v>0</v>
      </c>
      <c r="AC34" s="4">
        <v>0</v>
      </c>
      <c r="AD34" s="4">
        <f t="shared" si="20"/>
        <v>23.4</v>
      </c>
      <c r="AE34" s="4">
        <f t="shared" si="20"/>
        <v>0</v>
      </c>
      <c r="AF34" s="4">
        <f t="shared" si="18"/>
        <v>0</v>
      </c>
      <c r="AG34" s="4">
        <f t="shared" si="20"/>
        <v>0</v>
      </c>
      <c r="AH34" s="4">
        <f t="shared" si="20"/>
        <v>0</v>
      </c>
      <c r="AI34" s="4">
        <v>0</v>
      </c>
      <c r="AJ34" s="4">
        <f t="shared" si="20"/>
        <v>0</v>
      </c>
      <c r="AK34" s="4">
        <f t="shared" si="20"/>
        <v>0</v>
      </c>
      <c r="AL34" s="4">
        <v>0</v>
      </c>
      <c r="AM34" s="4">
        <f t="shared" si="20"/>
        <v>0</v>
      </c>
      <c r="AN34" s="4">
        <f t="shared" si="20"/>
        <v>0</v>
      </c>
      <c r="AO34" s="4">
        <v>0</v>
      </c>
      <c r="AP34" s="4">
        <f t="shared" si="20"/>
        <v>0</v>
      </c>
      <c r="AQ34" s="4">
        <f t="shared" si="20"/>
        <v>0</v>
      </c>
      <c r="AR34" s="4">
        <v>0</v>
      </c>
      <c r="AS34" s="42" t="s">
        <v>71</v>
      </c>
      <c r="AT34" s="39"/>
    </row>
    <row r="35" spans="1:46" s="2" customFormat="1" ht="23.25" customHeight="1">
      <c r="A35" s="46"/>
      <c r="B35" s="49"/>
      <c r="C35" s="49"/>
      <c r="D35" s="49"/>
      <c r="E35" s="9" t="s">
        <v>39</v>
      </c>
      <c r="F35" s="19">
        <f t="shared" si="7"/>
        <v>0</v>
      </c>
      <c r="G35" s="19">
        <f t="shared" si="7"/>
        <v>0</v>
      </c>
      <c r="H35" s="4">
        <v>0</v>
      </c>
      <c r="I35" s="5"/>
      <c r="J35" s="5"/>
      <c r="K35" s="4"/>
      <c r="L35" s="5"/>
      <c r="M35" s="5"/>
      <c r="N35" s="4"/>
      <c r="O35" s="5"/>
      <c r="P35" s="5"/>
      <c r="Q35" s="4"/>
      <c r="R35" s="5"/>
      <c r="S35" s="5"/>
      <c r="T35" s="4"/>
      <c r="U35" s="5"/>
      <c r="V35" s="5"/>
      <c r="W35" s="4"/>
      <c r="X35" s="5"/>
      <c r="Y35" s="5"/>
      <c r="Z35" s="4"/>
      <c r="AA35" s="5"/>
      <c r="AB35" s="5"/>
      <c r="AC35" s="4"/>
      <c r="AD35" s="5"/>
      <c r="AE35" s="5"/>
      <c r="AF35" s="4"/>
      <c r="AG35" s="5"/>
      <c r="AH35" s="5"/>
      <c r="AI35" s="4"/>
      <c r="AJ35" s="5"/>
      <c r="AK35" s="5"/>
      <c r="AL35" s="4"/>
      <c r="AM35" s="5"/>
      <c r="AN35" s="5"/>
      <c r="AO35" s="4"/>
      <c r="AP35" s="5"/>
      <c r="AQ35" s="5"/>
      <c r="AR35" s="4"/>
      <c r="AS35" s="54"/>
      <c r="AT35" s="40"/>
    </row>
    <row r="36" spans="1:46" s="2" customFormat="1" ht="35.25" customHeight="1">
      <c r="A36" s="47"/>
      <c r="B36" s="50"/>
      <c r="C36" s="50"/>
      <c r="D36" s="50"/>
      <c r="E36" s="9" t="s">
        <v>40</v>
      </c>
      <c r="F36" s="19">
        <f t="shared" si="7"/>
        <v>23.4</v>
      </c>
      <c r="G36" s="19">
        <f t="shared" si="7"/>
        <v>0</v>
      </c>
      <c r="H36" s="4">
        <f t="shared" si="0"/>
        <v>0</v>
      </c>
      <c r="I36" s="5"/>
      <c r="J36" s="5"/>
      <c r="K36" s="4"/>
      <c r="L36" s="5"/>
      <c r="M36" s="5"/>
      <c r="N36" s="4"/>
      <c r="O36" s="5"/>
      <c r="P36" s="5"/>
      <c r="Q36" s="4"/>
      <c r="R36" s="5"/>
      <c r="S36" s="5"/>
      <c r="T36" s="4"/>
      <c r="U36" s="5"/>
      <c r="V36" s="5"/>
      <c r="W36" s="4"/>
      <c r="X36" s="5"/>
      <c r="Y36" s="5"/>
      <c r="Z36" s="4"/>
      <c r="AA36" s="5"/>
      <c r="AB36" s="5"/>
      <c r="AC36" s="4"/>
      <c r="AD36" s="5">
        <v>23.4</v>
      </c>
      <c r="AE36" s="5"/>
      <c r="AF36" s="4">
        <f t="shared" si="18"/>
        <v>0</v>
      </c>
      <c r="AG36" s="5"/>
      <c r="AH36" s="5"/>
      <c r="AI36" s="4"/>
      <c r="AJ36" s="5"/>
      <c r="AK36" s="5"/>
      <c r="AL36" s="4"/>
      <c r="AM36" s="5"/>
      <c r="AN36" s="5"/>
      <c r="AO36" s="4"/>
      <c r="AP36" s="5"/>
      <c r="AQ36" s="5"/>
      <c r="AR36" s="4"/>
      <c r="AS36" s="55"/>
      <c r="AT36" s="41"/>
    </row>
    <row r="37" spans="1:46" s="2" customFormat="1" ht="16.5" customHeight="1">
      <c r="A37" s="45" t="s">
        <v>116</v>
      </c>
      <c r="B37" s="48" t="s">
        <v>102</v>
      </c>
      <c r="C37" s="48" t="s">
        <v>48</v>
      </c>
      <c r="D37" s="48" t="s">
        <v>64</v>
      </c>
      <c r="E37" s="8" t="s">
        <v>38</v>
      </c>
      <c r="F37" s="19">
        <f t="shared" si="7"/>
        <v>148.80000000000001</v>
      </c>
      <c r="G37" s="19">
        <f t="shared" si="7"/>
        <v>68.8</v>
      </c>
      <c r="H37" s="4">
        <f t="shared" si="0"/>
        <v>46.236559139784937</v>
      </c>
      <c r="I37" s="4">
        <f>I38+I39</f>
        <v>0</v>
      </c>
      <c r="J37" s="4">
        <f t="shared" ref="J37:AQ37" si="21">J38+J39</f>
        <v>0</v>
      </c>
      <c r="K37" s="4">
        <v>0</v>
      </c>
      <c r="L37" s="4">
        <f t="shared" si="21"/>
        <v>10.1</v>
      </c>
      <c r="M37" s="4">
        <f t="shared" si="21"/>
        <v>10.1</v>
      </c>
      <c r="N37" s="4">
        <f t="shared" si="2"/>
        <v>100</v>
      </c>
      <c r="O37" s="4">
        <f t="shared" si="21"/>
        <v>17.8</v>
      </c>
      <c r="P37" s="4">
        <f t="shared" si="21"/>
        <v>17.8</v>
      </c>
      <c r="Q37" s="4">
        <f t="shared" si="3"/>
        <v>100</v>
      </c>
      <c r="R37" s="4">
        <f t="shared" si="21"/>
        <v>40.9</v>
      </c>
      <c r="S37" s="4">
        <f t="shared" si="21"/>
        <v>40.9</v>
      </c>
      <c r="T37" s="4">
        <f t="shared" si="4"/>
        <v>100</v>
      </c>
      <c r="U37" s="4">
        <f t="shared" si="21"/>
        <v>0</v>
      </c>
      <c r="V37" s="4">
        <f t="shared" si="21"/>
        <v>0</v>
      </c>
      <c r="W37" s="4">
        <v>0</v>
      </c>
      <c r="X37" s="4">
        <f t="shared" si="21"/>
        <v>0</v>
      </c>
      <c r="Y37" s="4">
        <f t="shared" si="21"/>
        <v>0</v>
      </c>
      <c r="Z37" s="4">
        <v>0</v>
      </c>
      <c r="AA37" s="4">
        <f t="shared" si="21"/>
        <v>0</v>
      </c>
      <c r="AB37" s="4">
        <f t="shared" si="21"/>
        <v>0</v>
      </c>
      <c r="AC37" s="4">
        <v>0</v>
      </c>
      <c r="AD37" s="4">
        <f t="shared" si="21"/>
        <v>0</v>
      </c>
      <c r="AE37" s="4">
        <f t="shared" si="21"/>
        <v>0</v>
      </c>
      <c r="AF37" s="4">
        <v>0</v>
      </c>
      <c r="AG37" s="4">
        <f t="shared" si="21"/>
        <v>80</v>
      </c>
      <c r="AH37" s="4">
        <f t="shared" si="21"/>
        <v>0</v>
      </c>
      <c r="AI37" s="4">
        <f t="shared" si="19"/>
        <v>0</v>
      </c>
      <c r="AJ37" s="4">
        <f t="shared" si="21"/>
        <v>0</v>
      </c>
      <c r="AK37" s="4">
        <f t="shared" si="21"/>
        <v>0</v>
      </c>
      <c r="AL37" s="4">
        <v>0</v>
      </c>
      <c r="AM37" s="4">
        <f t="shared" si="21"/>
        <v>0</v>
      </c>
      <c r="AN37" s="4">
        <f t="shared" si="21"/>
        <v>0</v>
      </c>
      <c r="AO37" s="4">
        <v>0</v>
      </c>
      <c r="AP37" s="4">
        <f t="shared" si="21"/>
        <v>0</v>
      </c>
      <c r="AQ37" s="4">
        <f t="shared" si="21"/>
        <v>0</v>
      </c>
      <c r="AR37" s="4">
        <v>0</v>
      </c>
      <c r="AS37" s="42" t="s">
        <v>72</v>
      </c>
      <c r="AT37" s="39"/>
    </row>
    <row r="38" spans="1:46" s="2" customFormat="1" ht="37.5" customHeight="1">
      <c r="A38" s="46"/>
      <c r="B38" s="49"/>
      <c r="C38" s="49"/>
      <c r="D38" s="49"/>
      <c r="E38" s="9" t="s">
        <v>39</v>
      </c>
      <c r="F38" s="19">
        <f t="shared" si="7"/>
        <v>0</v>
      </c>
      <c r="G38" s="19">
        <f t="shared" si="7"/>
        <v>0</v>
      </c>
      <c r="H38" s="4">
        <v>0</v>
      </c>
      <c r="I38" s="5"/>
      <c r="J38" s="5"/>
      <c r="K38" s="4"/>
      <c r="L38" s="5"/>
      <c r="M38" s="5"/>
      <c r="N38" s="4"/>
      <c r="O38" s="5"/>
      <c r="P38" s="5"/>
      <c r="Q38" s="4"/>
      <c r="R38" s="5"/>
      <c r="S38" s="5"/>
      <c r="T38" s="4"/>
      <c r="U38" s="5"/>
      <c r="V38" s="5"/>
      <c r="W38" s="4"/>
      <c r="X38" s="5"/>
      <c r="Y38" s="5"/>
      <c r="Z38" s="4"/>
      <c r="AA38" s="5"/>
      <c r="AB38" s="5"/>
      <c r="AC38" s="4"/>
      <c r="AD38" s="5"/>
      <c r="AE38" s="5"/>
      <c r="AF38" s="4"/>
      <c r="AG38" s="5"/>
      <c r="AH38" s="5"/>
      <c r="AI38" s="4"/>
      <c r="AJ38" s="5"/>
      <c r="AK38" s="5"/>
      <c r="AL38" s="4"/>
      <c r="AM38" s="5"/>
      <c r="AN38" s="5"/>
      <c r="AO38" s="4"/>
      <c r="AP38" s="5"/>
      <c r="AQ38" s="5"/>
      <c r="AR38" s="4"/>
      <c r="AS38" s="54"/>
      <c r="AT38" s="40"/>
    </row>
    <row r="39" spans="1:46" s="2" customFormat="1" ht="78.75" customHeight="1">
      <c r="A39" s="47"/>
      <c r="B39" s="50"/>
      <c r="C39" s="50"/>
      <c r="D39" s="50"/>
      <c r="E39" s="9" t="s">
        <v>40</v>
      </c>
      <c r="F39" s="19">
        <f t="shared" si="7"/>
        <v>148.80000000000001</v>
      </c>
      <c r="G39" s="19">
        <f t="shared" si="7"/>
        <v>68.8</v>
      </c>
      <c r="H39" s="4">
        <f t="shared" si="0"/>
        <v>46.236559139784937</v>
      </c>
      <c r="I39" s="5"/>
      <c r="J39" s="5"/>
      <c r="K39" s="4"/>
      <c r="L39" s="5">
        <v>10.1</v>
      </c>
      <c r="M39" s="5">
        <v>10.1</v>
      </c>
      <c r="N39" s="4">
        <f t="shared" si="2"/>
        <v>100</v>
      </c>
      <c r="O39" s="5">
        <v>17.8</v>
      </c>
      <c r="P39" s="5">
        <v>17.8</v>
      </c>
      <c r="Q39" s="4">
        <f t="shared" si="3"/>
        <v>100</v>
      </c>
      <c r="R39" s="5">
        <v>40.9</v>
      </c>
      <c r="S39" s="5">
        <v>40.9</v>
      </c>
      <c r="T39" s="4">
        <f t="shared" si="4"/>
        <v>100</v>
      </c>
      <c r="U39" s="5"/>
      <c r="V39" s="5"/>
      <c r="W39" s="4"/>
      <c r="X39" s="5"/>
      <c r="Y39" s="5"/>
      <c r="Z39" s="4"/>
      <c r="AA39" s="5"/>
      <c r="AB39" s="5"/>
      <c r="AC39" s="4"/>
      <c r="AD39" s="5"/>
      <c r="AE39" s="5"/>
      <c r="AF39" s="4"/>
      <c r="AG39" s="5">
        <v>80</v>
      </c>
      <c r="AH39" s="5"/>
      <c r="AI39" s="4">
        <f t="shared" si="19"/>
        <v>0</v>
      </c>
      <c r="AJ39" s="5"/>
      <c r="AK39" s="5"/>
      <c r="AL39" s="4"/>
      <c r="AM39" s="5"/>
      <c r="AN39" s="5"/>
      <c r="AO39" s="4"/>
      <c r="AP39" s="5"/>
      <c r="AQ39" s="5"/>
      <c r="AR39" s="4"/>
      <c r="AS39" s="55"/>
      <c r="AT39" s="41"/>
    </row>
    <row r="40" spans="1:46" s="2" customFormat="1" ht="12" customHeight="1">
      <c r="A40" s="45" t="s">
        <v>117</v>
      </c>
      <c r="B40" s="48" t="s">
        <v>103</v>
      </c>
      <c r="C40" s="48" t="s">
        <v>48</v>
      </c>
      <c r="D40" s="48" t="s">
        <v>57</v>
      </c>
      <c r="E40" s="8" t="s">
        <v>38</v>
      </c>
      <c r="F40" s="19">
        <f t="shared" si="7"/>
        <v>21.9</v>
      </c>
      <c r="G40" s="19">
        <f t="shared" si="7"/>
        <v>0</v>
      </c>
      <c r="H40" s="4">
        <f t="shared" si="0"/>
        <v>0</v>
      </c>
      <c r="I40" s="4">
        <f>I41+I42</f>
        <v>0</v>
      </c>
      <c r="J40" s="4">
        <f t="shared" ref="J40:AQ40" si="22">J41+J42</f>
        <v>0</v>
      </c>
      <c r="K40" s="4">
        <v>0</v>
      </c>
      <c r="L40" s="4">
        <f t="shared" si="22"/>
        <v>0</v>
      </c>
      <c r="M40" s="4">
        <f t="shared" si="22"/>
        <v>0</v>
      </c>
      <c r="N40" s="4">
        <v>0</v>
      </c>
      <c r="O40" s="4">
        <f t="shared" si="22"/>
        <v>0</v>
      </c>
      <c r="P40" s="4">
        <f t="shared" si="22"/>
        <v>0</v>
      </c>
      <c r="Q40" s="4">
        <v>0</v>
      </c>
      <c r="R40" s="4">
        <f t="shared" si="22"/>
        <v>0</v>
      </c>
      <c r="S40" s="4">
        <f t="shared" si="22"/>
        <v>0</v>
      </c>
      <c r="T40" s="4">
        <v>0</v>
      </c>
      <c r="U40" s="4">
        <f t="shared" si="22"/>
        <v>0</v>
      </c>
      <c r="V40" s="4">
        <f t="shared" si="22"/>
        <v>0</v>
      </c>
      <c r="W40" s="4">
        <v>0</v>
      </c>
      <c r="X40" s="4">
        <f t="shared" si="22"/>
        <v>0</v>
      </c>
      <c r="Y40" s="4">
        <f t="shared" si="22"/>
        <v>0</v>
      </c>
      <c r="Z40" s="4">
        <v>0</v>
      </c>
      <c r="AA40" s="4">
        <f t="shared" si="22"/>
        <v>0</v>
      </c>
      <c r="AB40" s="4">
        <f t="shared" si="22"/>
        <v>0</v>
      </c>
      <c r="AC40" s="4">
        <v>0</v>
      </c>
      <c r="AD40" s="4">
        <f t="shared" si="22"/>
        <v>21.9</v>
      </c>
      <c r="AE40" s="4">
        <f t="shared" si="22"/>
        <v>0</v>
      </c>
      <c r="AF40" s="4">
        <f t="shared" si="18"/>
        <v>0</v>
      </c>
      <c r="AG40" s="4">
        <f t="shared" si="22"/>
        <v>0</v>
      </c>
      <c r="AH40" s="4">
        <f t="shared" si="22"/>
        <v>0</v>
      </c>
      <c r="AI40" s="4">
        <v>0</v>
      </c>
      <c r="AJ40" s="4">
        <f t="shared" si="22"/>
        <v>0</v>
      </c>
      <c r="AK40" s="4">
        <f t="shared" si="22"/>
        <v>0</v>
      </c>
      <c r="AL40" s="4">
        <v>0</v>
      </c>
      <c r="AM40" s="4">
        <f t="shared" si="22"/>
        <v>0</v>
      </c>
      <c r="AN40" s="4">
        <f t="shared" si="22"/>
        <v>0</v>
      </c>
      <c r="AO40" s="4">
        <v>0</v>
      </c>
      <c r="AP40" s="4">
        <f t="shared" si="22"/>
        <v>0</v>
      </c>
      <c r="AQ40" s="4">
        <f t="shared" si="22"/>
        <v>0</v>
      </c>
      <c r="AR40" s="4">
        <v>0</v>
      </c>
      <c r="AS40" s="42" t="s">
        <v>71</v>
      </c>
      <c r="AT40" s="39"/>
    </row>
    <row r="41" spans="1:46" s="2" customFormat="1" ht="22.5" customHeight="1">
      <c r="A41" s="46"/>
      <c r="B41" s="49"/>
      <c r="C41" s="49"/>
      <c r="D41" s="49"/>
      <c r="E41" s="9" t="s">
        <v>39</v>
      </c>
      <c r="F41" s="19">
        <f t="shared" si="7"/>
        <v>0</v>
      </c>
      <c r="G41" s="19">
        <f t="shared" si="7"/>
        <v>0</v>
      </c>
      <c r="H41" s="4">
        <v>0</v>
      </c>
      <c r="I41" s="5"/>
      <c r="J41" s="5"/>
      <c r="K41" s="4"/>
      <c r="L41" s="5"/>
      <c r="M41" s="5"/>
      <c r="N41" s="4"/>
      <c r="O41" s="5"/>
      <c r="P41" s="5"/>
      <c r="Q41" s="4"/>
      <c r="R41" s="5"/>
      <c r="S41" s="5"/>
      <c r="T41" s="4"/>
      <c r="U41" s="5"/>
      <c r="V41" s="5"/>
      <c r="W41" s="4"/>
      <c r="X41" s="5"/>
      <c r="Y41" s="5"/>
      <c r="Z41" s="4"/>
      <c r="AA41" s="5"/>
      <c r="AB41" s="5"/>
      <c r="AC41" s="4"/>
      <c r="AD41" s="5"/>
      <c r="AE41" s="5"/>
      <c r="AF41" s="4"/>
      <c r="AG41" s="5"/>
      <c r="AH41" s="5"/>
      <c r="AI41" s="4"/>
      <c r="AJ41" s="5"/>
      <c r="AK41" s="5"/>
      <c r="AL41" s="4"/>
      <c r="AM41" s="5"/>
      <c r="AN41" s="5"/>
      <c r="AO41" s="4"/>
      <c r="AP41" s="5"/>
      <c r="AQ41" s="5"/>
      <c r="AR41" s="4"/>
      <c r="AS41" s="54"/>
      <c r="AT41" s="40"/>
    </row>
    <row r="42" spans="1:46" s="2" customFormat="1" ht="41.25" customHeight="1">
      <c r="A42" s="47"/>
      <c r="B42" s="50"/>
      <c r="C42" s="50"/>
      <c r="D42" s="50"/>
      <c r="E42" s="9" t="s">
        <v>40</v>
      </c>
      <c r="F42" s="19">
        <f t="shared" si="7"/>
        <v>21.9</v>
      </c>
      <c r="G42" s="19">
        <f t="shared" si="7"/>
        <v>0</v>
      </c>
      <c r="H42" s="4">
        <f t="shared" si="0"/>
        <v>0</v>
      </c>
      <c r="I42" s="5"/>
      <c r="J42" s="5"/>
      <c r="K42" s="4"/>
      <c r="L42" s="5"/>
      <c r="M42" s="5"/>
      <c r="N42" s="4"/>
      <c r="O42" s="5"/>
      <c r="P42" s="5"/>
      <c r="Q42" s="4"/>
      <c r="R42" s="5"/>
      <c r="S42" s="5"/>
      <c r="T42" s="4"/>
      <c r="U42" s="5"/>
      <c r="V42" s="5"/>
      <c r="W42" s="4"/>
      <c r="X42" s="5"/>
      <c r="Y42" s="5"/>
      <c r="Z42" s="4"/>
      <c r="AA42" s="5"/>
      <c r="AB42" s="5"/>
      <c r="AC42" s="4"/>
      <c r="AD42" s="5">
        <v>21.9</v>
      </c>
      <c r="AE42" s="5"/>
      <c r="AF42" s="4">
        <f t="shared" si="18"/>
        <v>0</v>
      </c>
      <c r="AG42" s="5"/>
      <c r="AH42" s="5"/>
      <c r="AI42" s="4"/>
      <c r="AJ42" s="5"/>
      <c r="AK42" s="5"/>
      <c r="AL42" s="4"/>
      <c r="AM42" s="5"/>
      <c r="AN42" s="5"/>
      <c r="AO42" s="4"/>
      <c r="AP42" s="5"/>
      <c r="AQ42" s="5"/>
      <c r="AR42" s="4"/>
      <c r="AS42" s="55"/>
      <c r="AT42" s="41"/>
    </row>
    <row r="43" spans="1:46" s="2" customFormat="1" ht="15" customHeight="1">
      <c r="A43" s="45" t="s">
        <v>118</v>
      </c>
      <c r="B43" s="48" t="s">
        <v>104</v>
      </c>
      <c r="C43" s="48" t="s">
        <v>51</v>
      </c>
      <c r="D43" s="48" t="s">
        <v>59</v>
      </c>
      <c r="E43" s="8" t="s">
        <v>38</v>
      </c>
      <c r="F43" s="19">
        <f t="shared" si="7"/>
        <v>113.30000000000001</v>
      </c>
      <c r="G43" s="19">
        <f t="shared" si="7"/>
        <v>109.30000000000001</v>
      </c>
      <c r="H43" s="4">
        <f t="shared" si="0"/>
        <v>96.469549867608123</v>
      </c>
      <c r="I43" s="4">
        <f>I44+I45</f>
        <v>0</v>
      </c>
      <c r="J43" s="4">
        <f t="shared" ref="J43:AQ43" si="23">J44+J45</f>
        <v>0</v>
      </c>
      <c r="K43" s="4">
        <v>0</v>
      </c>
      <c r="L43" s="4">
        <f t="shared" si="23"/>
        <v>0</v>
      </c>
      <c r="M43" s="4">
        <f t="shared" si="23"/>
        <v>0</v>
      </c>
      <c r="N43" s="4">
        <v>0</v>
      </c>
      <c r="O43" s="4">
        <f t="shared" si="23"/>
        <v>0</v>
      </c>
      <c r="P43" s="4">
        <f t="shared" si="23"/>
        <v>0</v>
      </c>
      <c r="Q43" s="4">
        <v>0</v>
      </c>
      <c r="R43" s="4">
        <f t="shared" si="23"/>
        <v>29.1</v>
      </c>
      <c r="S43" s="4">
        <f t="shared" si="23"/>
        <v>0</v>
      </c>
      <c r="T43" s="4">
        <f t="shared" si="4"/>
        <v>0</v>
      </c>
      <c r="U43" s="4">
        <f t="shared" si="23"/>
        <v>13.3</v>
      </c>
      <c r="V43" s="4">
        <f t="shared" si="23"/>
        <v>42.400000000000006</v>
      </c>
      <c r="W43" s="4">
        <f t="shared" si="9"/>
        <v>318.79699248120301</v>
      </c>
      <c r="X43" s="4">
        <f t="shared" si="23"/>
        <v>66.900000000000006</v>
      </c>
      <c r="Y43" s="4">
        <f t="shared" si="23"/>
        <v>66.900000000000006</v>
      </c>
      <c r="Z43" s="4">
        <f t="shared" si="15"/>
        <v>100</v>
      </c>
      <c r="AA43" s="4">
        <f t="shared" si="23"/>
        <v>0</v>
      </c>
      <c r="AB43" s="4">
        <f t="shared" si="23"/>
        <v>0</v>
      </c>
      <c r="AC43" s="4">
        <v>0</v>
      </c>
      <c r="AD43" s="4">
        <f t="shared" si="23"/>
        <v>0</v>
      </c>
      <c r="AE43" s="4">
        <f t="shared" si="23"/>
        <v>0</v>
      </c>
      <c r="AF43" s="4">
        <v>0</v>
      </c>
      <c r="AG43" s="4">
        <f t="shared" si="23"/>
        <v>0</v>
      </c>
      <c r="AH43" s="4">
        <f t="shared" si="23"/>
        <v>0</v>
      </c>
      <c r="AI43" s="4">
        <v>0</v>
      </c>
      <c r="AJ43" s="4">
        <f t="shared" si="23"/>
        <v>4</v>
      </c>
      <c r="AK43" s="4">
        <f t="shared" si="23"/>
        <v>0</v>
      </c>
      <c r="AL43" s="4">
        <f t="shared" si="16"/>
        <v>0</v>
      </c>
      <c r="AM43" s="4">
        <f t="shared" si="23"/>
        <v>0</v>
      </c>
      <c r="AN43" s="4">
        <f t="shared" si="23"/>
        <v>0</v>
      </c>
      <c r="AO43" s="4">
        <v>0</v>
      </c>
      <c r="AP43" s="4">
        <f t="shared" si="23"/>
        <v>0</v>
      </c>
      <c r="AQ43" s="4">
        <f t="shared" si="23"/>
        <v>0</v>
      </c>
      <c r="AR43" s="4">
        <v>0</v>
      </c>
      <c r="AS43" s="42" t="s">
        <v>84</v>
      </c>
      <c r="AT43" s="56"/>
    </row>
    <row r="44" spans="1:46" s="2" customFormat="1" ht="51" customHeight="1">
      <c r="A44" s="46"/>
      <c r="B44" s="49"/>
      <c r="C44" s="49"/>
      <c r="D44" s="49"/>
      <c r="E44" s="9" t="s">
        <v>39</v>
      </c>
      <c r="F44" s="19">
        <f t="shared" si="7"/>
        <v>0</v>
      </c>
      <c r="G44" s="19">
        <f t="shared" si="7"/>
        <v>0</v>
      </c>
      <c r="H44" s="4">
        <v>0</v>
      </c>
      <c r="I44" s="5"/>
      <c r="J44" s="5"/>
      <c r="K44" s="4"/>
      <c r="L44" s="5"/>
      <c r="M44" s="5"/>
      <c r="N44" s="4"/>
      <c r="O44" s="5"/>
      <c r="P44" s="5"/>
      <c r="Q44" s="4"/>
      <c r="R44" s="5"/>
      <c r="S44" s="5"/>
      <c r="T44" s="4"/>
      <c r="U44" s="5"/>
      <c r="V44" s="5"/>
      <c r="W44" s="4"/>
      <c r="X44" s="5"/>
      <c r="Y44" s="5"/>
      <c r="Z44" s="4"/>
      <c r="AA44" s="5"/>
      <c r="AB44" s="5"/>
      <c r="AC44" s="4"/>
      <c r="AD44" s="5"/>
      <c r="AE44" s="5"/>
      <c r="AF44" s="4"/>
      <c r="AG44" s="5"/>
      <c r="AH44" s="5"/>
      <c r="AI44" s="4"/>
      <c r="AJ44" s="5"/>
      <c r="AK44" s="5"/>
      <c r="AL44" s="4"/>
      <c r="AM44" s="5"/>
      <c r="AN44" s="5"/>
      <c r="AO44" s="4"/>
      <c r="AP44" s="5"/>
      <c r="AQ44" s="5"/>
      <c r="AR44" s="4"/>
      <c r="AS44" s="54"/>
      <c r="AT44" s="57"/>
    </row>
    <row r="45" spans="1:46" s="2" customFormat="1" ht="84" customHeight="1">
      <c r="A45" s="47"/>
      <c r="B45" s="50"/>
      <c r="C45" s="50"/>
      <c r="D45" s="50"/>
      <c r="E45" s="9" t="s">
        <v>40</v>
      </c>
      <c r="F45" s="19">
        <f t="shared" si="7"/>
        <v>113.30000000000001</v>
      </c>
      <c r="G45" s="19">
        <f t="shared" si="7"/>
        <v>109.30000000000001</v>
      </c>
      <c r="H45" s="4">
        <f t="shared" si="0"/>
        <v>96.469549867608123</v>
      </c>
      <c r="I45" s="5"/>
      <c r="J45" s="5"/>
      <c r="K45" s="4"/>
      <c r="L45" s="5"/>
      <c r="M45" s="5"/>
      <c r="N45" s="4"/>
      <c r="O45" s="5"/>
      <c r="P45" s="5"/>
      <c r="Q45" s="4"/>
      <c r="R45" s="5">
        <v>29.1</v>
      </c>
      <c r="S45" s="5"/>
      <c r="T45" s="4">
        <f t="shared" si="4"/>
        <v>0</v>
      </c>
      <c r="U45" s="5">
        <v>13.3</v>
      </c>
      <c r="V45" s="5">
        <f>25.9+2.6+0.6+13.3</f>
        <v>42.400000000000006</v>
      </c>
      <c r="W45" s="4">
        <f t="shared" si="9"/>
        <v>318.79699248120301</v>
      </c>
      <c r="X45" s="5">
        <v>66.900000000000006</v>
      </c>
      <c r="Y45" s="5">
        <v>66.900000000000006</v>
      </c>
      <c r="Z45" s="4">
        <f t="shared" si="15"/>
        <v>100</v>
      </c>
      <c r="AA45" s="5"/>
      <c r="AB45" s="5"/>
      <c r="AC45" s="4"/>
      <c r="AD45" s="5"/>
      <c r="AE45" s="5"/>
      <c r="AF45" s="4"/>
      <c r="AG45" s="5"/>
      <c r="AH45" s="5"/>
      <c r="AI45" s="4"/>
      <c r="AJ45" s="5">
        <v>4</v>
      </c>
      <c r="AK45" s="5"/>
      <c r="AL45" s="4">
        <f t="shared" si="16"/>
        <v>0</v>
      </c>
      <c r="AM45" s="5"/>
      <c r="AN45" s="5"/>
      <c r="AO45" s="4"/>
      <c r="AP45" s="5"/>
      <c r="AQ45" s="5"/>
      <c r="AR45" s="4"/>
      <c r="AS45" s="55"/>
      <c r="AT45" s="58"/>
    </row>
    <row r="46" spans="1:46" s="2" customFormat="1" ht="15.75" customHeight="1">
      <c r="A46" s="60" t="s">
        <v>119</v>
      </c>
      <c r="B46" s="48" t="s">
        <v>105</v>
      </c>
      <c r="C46" s="48" t="s">
        <v>52</v>
      </c>
      <c r="D46" s="48" t="s">
        <v>60</v>
      </c>
      <c r="E46" s="8" t="s">
        <v>38</v>
      </c>
      <c r="F46" s="19">
        <f t="shared" si="7"/>
        <v>36</v>
      </c>
      <c r="G46" s="19">
        <f t="shared" si="7"/>
        <v>26</v>
      </c>
      <c r="H46" s="4">
        <f t="shared" si="0"/>
        <v>72.222222222222214</v>
      </c>
      <c r="I46" s="4">
        <f>I47+I48</f>
        <v>3.5</v>
      </c>
      <c r="J46" s="4">
        <f t="shared" ref="J46:AQ46" si="24">J47+J48</f>
        <v>0</v>
      </c>
      <c r="K46" s="4">
        <f t="shared" ref="K46:K72" si="25">J46/I46*100</f>
        <v>0</v>
      </c>
      <c r="L46" s="4">
        <f t="shared" si="24"/>
        <v>0</v>
      </c>
      <c r="M46" s="4">
        <f t="shared" si="24"/>
        <v>3.5</v>
      </c>
      <c r="N46" s="4">
        <v>0</v>
      </c>
      <c r="O46" s="4">
        <f t="shared" si="24"/>
        <v>22.5</v>
      </c>
      <c r="P46" s="4">
        <f t="shared" si="24"/>
        <v>22.5</v>
      </c>
      <c r="Q46" s="4">
        <f t="shared" si="3"/>
        <v>100</v>
      </c>
      <c r="R46" s="4">
        <f t="shared" si="24"/>
        <v>0</v>
      </c>
      <c r="S46" s="4">
        <f t="shared" si="24"/>
        <v>0</v>
      </c>
      <c r="T46" s="4">
        <v>0</v>
      </c>
      <c r="U46" s="4">
        <f t="shared" si="24"/>
        <v>0</v>
      </c>
      <c r="V46" s="4">
        <f t="shared" si="24"/>
        <v>0</v>
      </c>
      <c r="W46" s="4">
        <v>0</v>
      </c>
      <c r="X46" s="4">
        <f t="shared" si="24"/>
        <v>0</v>
      </c>
      <c r="Y46" s="4">
        <f t="shared" si="24"/>
        <v>0</v>
      </c>
      <c r="Z46" s="4">
        <v>0</v>
      </c>
      <c r="AA46" s="4">
        <f t="shared" si="24"/>
        <v>0</v>
      </c>
      <c r="AB46" s="4">
        <f t="shared" si="24"/>
        <v>0</v>
      </c>
      <c r="AC46" s="4">
        <v>0</v>
      </c>
      <c r="AD46" s="4">
        <f t="shared" si="24"/>
        <v>0</v>
      </c>
      <c r="AE46" s="4">
        <f t="shared" si="24"/>
        <v>0</v>
      </c>
      <c r="AF46" s="4">
        <v>0</v>
      </c>
      <c r="AG46" s="4">
        <f t="shared" si="24"/>
        <v>10</v>
      </c>
      <c r="AH46" s="4">
        <f t="shared" si="24"/>
        <v>0</v>
      </c>
      <c r="AI46" s="4">
        <f t="shared" si="19"/>
        <v>0</v>
      </c>
      <c r="AJ46" s="4">
        <f t="shared" si="24"/>
        <v>0</v>
      </c>
      <c r="AK46" s="4">
        <f t="shared" si="24"/>
        <v>0</v>
      </c>
      <c r="AL46" s="4">
        <v>0</v>
      </c>
      <c r="AM46" s="4">
        <f t="shared" si="24"/>
        <v>0</v>
      </c>
      <c r="AN46" s="4">
        <f t="shared" si="24"/>
        <v>0</v>
      </c>
      <c r="AO46" s="4">
        <v>0</v>
      </c>
      <c r="AP46" s="4">
        <f t="shared" si="24"/>
        <v>0</v>
      </c>
      <c r="AQ46" s="4">
        <f t="shared" si="24"/>
        <v>0</v>
      </c>
      <c r="AR46" s="4">
        <v>0</v>
      </c>
      <c r="AS46" s="42" t="s">
        <v>85</v>
      </c>
      <c r="AT46" s="39"/>
    </row>
    <row r="47" spans="1:46" s="2" customFormat="1" ht="54.75" customHeight="1">
      <c r="A47" s="61"/>
      <c r="B47" s="49"/>
      <c r="C47" s="49"/>
      <c r="D47" s="49"/>
      <c r="E47" s="9" t="s">
        <v>39</v>
      </c>
      <c r="F47" s="19">
        <f t="shared" si="7"/>
        <v>0</v>
      </c>
      <c r="G47" s="19">
        <f t="shared" si="7"/>
        <v>0</v>
      </c>
      <c r="H47" s="4">
        <v>0</v>
      </c>
      <c r="I47" s="5"/>
      <c r="J47" s="5"/>
      <c r="K47" s="4"/>
      <c r="L47" s="5"/>
      <c r="M47" s="5"/>
      <c r="N47" s="4"/>
      <c r="O47" s="5"/>
      <c r="P47" s="5"/>
      <c r="Q47" s="4"/>
      <c r="R47" s="5"/>
      <c r="S47" s="5"/>
      <c r="T47" s="4"/>
      <c r="U47" s="5"/>
      <c r="V47" s="5"/>
      <c r="W47" s="4"/>
      <c r="X47" s="5"/>
      <c r="Y47" s="5"/>
      <c r="Z47" s="4"/>
      <c r="AA47" s="5"/>
      <c r="AB47" s="5"/>
      <c r="AC47" s="4"/>
      <c r="AD47" s="5"/>
      <c r="AE47" s="5"/>
      <c r="AF47" s="4"/>
      <c r="AG47" s="5"/>
      <c r="AH47" s="5"/>
      <c r="AI47" s="4"/>
      <c r="AJ47" s="5"/>
      <c r="AK47" s="5"/>
      <c r="AL47" s="4"/>
      <c r="AM47" s="5"/>
      <c r="AN47" s="5"/>
      <c r="AO47" s="4"/>
      <c r="AP47" s="5"/>
      <c r="AQ47" s="5"/>
      <c r="AR47" s="4"/>
      <c r="AS47" s="54"/>
      <c r="AT47" s="40"/>
    </row>
    <row r="48" spans="1:46" s="2" customFormat="1" ht="197.25" customHeight="1">
      <c r="A48" s="62"/>
      <c r="B48" s="50"/>
      <c r="C48" s="50"/>
      <c r="D48" s="50"/>
      <c r="E48" s="9" t="s">
        <v>40</v>
      </c>
      <c r="F48" s="19">
        <f t="shared" si="7"/>
        <v>36</v>
      </c>
      <c r="G48" s="19">
        <f t="shared" si="7"/>
        <v>26</v>
      </c>
      <c r="H48" s="4">
        <f t="shared" si="0"/>
        <v>72.222222222222214</v>
      </c>
      <c r="I48" s="5">
        <v>3.5</v>
      </c>
      <c r="J48" s="5"/>
      <c r="K48" s="4">
        <f t="shared" si="25"/>
        <v>0</v>
      </c>
      <c r="L48" s="5"/>
      <c r="M48" s="5">
        <v>3.5</v>
      </c>
      <c r="N48" s="4"/>
      <c r="O48" s="5">
        <v>22.5</v>
      </c>
      <c r="P48" s="5">
        <v>22.5</v>
      </c>
      <c r="Q48" s="4">
        <f t="shared" si="3"/>
        <v>100</v>
      </c>
      <c r="R48" s="5"/>
      <c r="S48" s="5"/>
      <c r="T48" s="4"/>
      <c r="U48" s="5"/>
      <c r="V48" s="5"/>
      <c r="W48" s="4"/>
      <c r="X48" s="5"/>
      <c r="Y48" s="5"/>
      <c r="Z48" s="4"/>
      <c r="AA48" s="5"/>
      <c r="AB48" s="5"/>
      <c r="AC48" s="4"/>
      <c r="AD48" s="5"/>
      <c r="AE48" s="5"/>
      <c r="AF48" s="4"/>
      <c r="AG48" s="5">
        <v>10</v>
      </c>
      <c r="AH48" s="5"/>
      <c r="AI48" s="4">
        <f t="shared" si="19"/>
        <v>0</v>
      </c>
      <c r="AJ48" s="5"/>
      <c r="AK48" s="5"/>
      <c r="AL48" s="4"/>
      <c r="AM48" s="5"/>
      <c r="AN48" s="5"/>
      <c r="AO48" s="4"/>
      <c r="AP48" s="5"/>
      <c r="AQ48" s="5"/>
      <c r="AR48" s="4"/>
      <c r="AS48" s="55"/>
      <c r="AT48" s="41"/>
    </row>
    <row r="49" spans="1:46" s="2" customFormat="1" ht="12.75" customHeight="1">
      <c r="A49" s="45" t="s">
        <v>120</v>
      </c>
      <c r="B49" s="59" t="s">
        <v>106</v>
      </c>
      <c r="C49" s="48" t="s">
        <v>53</v>
      </c>
      <c r="D49" s="48" t="s">
        <v>59</v>
      </c>
      <c r="E49" s="8" t="s">
        <v>38</v>
      </c>
      <c r="F49" s="19">
        <f t="shared" si="7"/>
        <v>156.69999999999999</v>
      </c>
      <c r="G49" s="19">
        <f t="shared" si="7"/>
        <v>20</v>
      </c>
      <c r="H49" s="4">
        <f t="shared" si="0"/>
        <v>12.763241863433313</v>
      </c>
      <c r="I49" s="4">
        <f>I50+I51</f>
        <v>0</v>
      </c>
      <c r="J49" s="4">
        <f t="shared" ref="J49:AQ49" si="26">J50+J51</f>
        <v>0</v>
      </c>
      <c r="K49" s="4">
        <v>0</v>
      </c>
      <c r="L49" s="4">
        <f t="shared" si="26"/>
        <v>0</v>
      </c>
      <c r="M49" s="4">
        <f t="shared" si="26"/>
        <v>0</v>
      </c>
      <c r="N49" s="4">
        <v>0</v>
      </c>
      <c r="O49" s="4">
        <f t="shared" si="26"/>
        <v>0</v>
      </c>
      <c r="P49" s="4">
        <f t="shared" si="26"/>
        <v>0</v>
      </c>
      <c r="Q49" s="4">
        <v>0</v>
      </c>
      <c r="R49" s="4">
        <f t="shared" si="26"/>
        <v>20</v>
      </c>
      <c r="S49" s="4">
        <f t="shared" si="26"/>
        <v>0</v>
      </c>
      <c r="T49" s="4">
        <f t="shared" si="4"/>
        <v>0</v>
      </c>
      <c r="U49" s="4">
        <f t="shared" si="26"/>
        <v>0</v>
      </c>
      <c r="V49" s="4">
        <f t="shared" si="26"/>
        <v>20</v>
      </c>
      <c r="W49" s="4">
        <v>0</v>
      </c>
      <c r="X49" s="4">
        <f t="shared" si="26"/>
        <v>0</v>
      </c>
      <c r="Y49" s="4">
        <f t="shared" si="26"/>
        <v>0</v>
      </c>
      <c r="Z49" s="4">
        <v>0</v>
      </c>
      <c r="AA49" s="4">
        <f t="shared" si="26"/>
        <v>41.7</v>
      </c>
      <c r="AB49" s="4">
        <f t="shared" si="26"/>
        <v>0</v>
      </c>
      <c r="AC49" s="4">
        <f t="shared" si="5"/>
        <v>0</v>
      </c>
      <c r="AD49" s="4">
        <f t="shared" si="26"/>
        <v>0</v>
      </c>
      <c r="AE49" s="4">
        <f t="shared" si="26"/>
        <v>0</v>
      </c>
      <c r="AF49" s="4">
        <v>0</v>
      </c>
      <c r="AG49" s="4">
        <f t="shared" si="26"/>
        <v>95</v>
      </c>
      <c r="AH49" s="4">
        <f t="shared" si="26"/>
        <v>0</v>
      </c>
      <c r="AI49" s="4">
        <f t="shared" si="19"/>
        <v>0</v>
      </c>
      <c r="AJ49" s="4">
        <f t="shared" si="26"/>
        <v>0</v>
      </c>
      <c r="AK49" s="4">
        <f t="shared" si="26"/>
        <v>0</v>
      </c>
      <c r="AL49" s="4">
        <v>0</v>
      </c>
      <c r="AM49" s="4">
        <f t="shared" si="26"/>
        <v>0</v>
      </c>
      <c r="AN49" s="4">
        <f t="shared" si="26"/>
        <v>0</v>
      </c>
      <c r="AO49" s="4">
        <v>0</v>
      </c>
      <c r="AP49" s="4">
        <f t="shared" si="26"/>
        <v>0</v>
      </c>
      <c r="AQ49" s="4">
        <f t="shared" si="26"/>
        <v>0</v>
      </c>
      <c r="AR49" s="4">
        <v>0</v>
      </c>
      <c r="AS49" s="42" t="s">
        <v>73</v>
      </c>
      <c r="AT49" s="56"/>
    </row>
    <row r="50" spans="1:46" s="2" customFormat="1" ht="22.5">
      <c r="A50" s="46"/>
      <c r="B50" s="59"/>
      <c r="C50" s="49"/>
      <c r="D50" s="49"/>
      <c r="E50" s="9" t="s">
        <v>39</v>
      </c>
      <c r="F50" s="19">
        <f t="shared" si="7"/>
        <v>0</v>
      </c>
      <c r="G50" s="19">
        <f t="shared" si="7"/>
        <v>0</v>
      </c>
      <c r="H50" s="4">
        <v>0</v>
      </c>
      <c r="I50" s="6"/>
      <c r="J50" s="6"/>
      <c r="K50" s="4"/>
      <c r="L50" s="6"/>
      <c r="M50" s="6"/>
      <c r="N50" s="4"/>
      <c r="O50" s="6"/>
      <c r="P50" s="6"/>
      <c r="Q50" s="4"/>
      <c r="R50" s="6"/>
      <c r="S50" s="6"/>
      <c r="T50" s="4"/>
      <c r="U50" s="6"/>
      <c r="V50" s="6"/>
      <c r="W50" s="4"/>
      <c r="X50" s="6"/>
      <c r="Y50" s="6"/>
      <c r="Z50" s="4"/>
      <c r="AA50" s="6"/>
      <c r="AB50" s="6"/>
      <c r="AC50" s="4"/>
      <c r="AD50" s="6"/>
      <c r="AE50" s="6"/>
      <c r="AF50" s="4"/>
      <c r="AG50" s="6"/>
      <c r="AH50" s="6"/>
      <c r="AI50" s="4"/>
      <c r="AJ50" s="6"/>
      <c r="AK50" s="6"/>
      <c r="AL50" s="4"/>
      <c r="AM50" s="6"/>
      <c r="AN50" s="6"/>
      <c r="AO50" s="4"/>
      <c r="AP50" s="6"/>
      <c r="AQ50" s="6"/>
      <c r="AR50" s="4"/>
      <c r="AS50" s="54"/>
      <c r="AT50" s="57"/>
    </row>
    <row r="51" spans="1:46" s="2" customFormat="1" ht="69.75" customHeight="1">
      <c r="A51" s="47"/>
      <c r="B51" s="59"/>
      <c r="C51" s="50"/>
      <c r="D51" s="50"/>
      <c r="E51" s="9" t="s">
        <v>40</v>
      </c>
      <c r="F51" s="19">
        <f t="shared" si="7"/>
        <v>156.69999999999999</v>
      </c>
      <c r="G51" s="19">
        <f t="shared" si="7"/>
        <v>20</v>
      </c>
      <c r="H51" s="4">
        <f t="shared" si="0"/>
        <v>12.763241863433313</v>
      </c>
      <c r="I51" s="6"/>
      <c r="J51" s="6"/>
      <c r="K51" s="4"/>
      <c r="L51" s="6"/>
      <c r="M51" s="6"/>
      <c r="N51" s="4"/>
      <c r="O51" s="6"/>
      <c r="P51" s="6"/>
      <c r="Q51" s="4"/>
      <c r="R51" s="6">
        <v>20</v>
      </c>
      <c r="S51" s="6"/>
      <c r="T51" s="4">
        <f t="shared" si="4"/>
        <v>0</v>
      </c>
      <c r="U51" s="6"/>
      <c r="V51" s="6">
        <v>20</v>
      </c>
      <c r="W51" s="4"/>
      <c r="X51" s="6"/>
      <c r="Y51" s="6"/>
      <c r="Z51" s="4"/>
      <c r="AA51" s="6">
        <v>41.7</v>
      </c>
      <c r="AB51" s="6"/>
      <c r="AC51" s="4">
        <f t="shared" si="5"/>
        <v>0</v>
      </c>
      <c r="AD51" s="6"/>
      <c r="AE51" s="6"/>
      <c r="AF51" s="4"/>
      <c r="AG51" s="6">
        <v>95</v>
      </c>
      <c r="AH51" s="6"/>
      <c r="AI51" s="4">
        <f t="shared" si="19"/>
        <v>0</v>
      </c>
      <c r="AJ51" s="6"/>
      <c r="AK51" s="6"/>
      <c r="AL51" s="4"/>
      <c r="AM51" s="6"/>
      <c r="AN51" s="6"/>
      <c r="AO51" s="4"/>
      <c r="AP51" s="6"/>
      <c r="AQ51" s="6"/>
      <c r="AR51" s="4"/>
      <c r="AS51" s="55"/>
      <c r="AT51" s="58"/>
    </row>
    <row r="52" spans="1:46" s="2" customFormat="1" ht="12.75" customHeight="1">
      <c r="A52" s="45" t="s">
        <v>121</v>
      </c>
      <c r="B52" s="48" t="s">
        <v>107</v>
      </c>
      <c r="C52" s="48" t="s">
        <v>54</v>
      </c>
      <c r="D52" s="48" t="s">
        <v>59</v>
      </c>
      <c r="E52" s="8" t="s">
        <v>38</v>
      </c>
      <c r="F52" s="19">
        <f t="shared" si="7"/>
        <v>107</v>
      </c>
      <c r="G52" s="19">
        <f t="shared" si="7"/>
        <v>101.9</v>
      </c>
      <c r="H52" s="4">
        <f t="shared" si="0"/>
        <v>95.233644859813097</v>
      </c>
      <c r="I52" s="4">
        <f>I53+I54</f>
        <v>0</v>
      </c>
      <c r="J52" s="4">
        <f t="shared" ref="J52:AQ52" si="27">J53+J54</f>
        <v>0</v>
      </c>
      <c r="K52" s="4">
        <v>0</v>
      </c>
      <c r="L52" s="4">
        <f t="shared" si="27"/>
        <v>0</v>
      </c>
      <c r="M52" s="4">
        <f t="shared" si="27"/>
        <v>0</v>
      </c>
      <c r="N52" s="4">
        <v>0</v>
      </c>
      <c r="O52" s="4">
        <f t="shared" si="27"/>
        <v>0</v>
      </c>
      <c r="P52" s="4">
        <f t="shared" si="27"/>
        <v>0</v>
      </c>
      <c r="Q52" s="4">
        <v>0</v>
      </c>
      <c r="R52" s="4">
        <f t="shared" si="27"/>
        <v>0</v>
      </c>
      <c r="S52" s="4">
        <f t="shared" si="27"/>
        <v>0</v>
      </c>
      <c r="T52" s="4">
        <v>0</v>
      </c>
      <c r="U52" s="4">
        <f t="shared" si="27"/>
        <v>3.5</v>
      </c>
      <c r="V52" s="4">
        <f t="shared" si="27"/>
        <v>3.5</v>
      </c>
      <c r="W52" s="4">
        <f t="shared" si="9"/>
        <v>100</v>
      </c>
      <c r="X52" s="4">
        <f t="shared" si="27"/>
        <v>103.5</v>
      </c>
      <c r="Y52" s="4">
        <f t="shared" si="27"/>
        <v>98.4</v>
      </c>
      <c r="Z52" s="4">
        <f t="shared" si="15"/>
        <v>95.072463768115938</v>
      </c>
      <c r="AA52" s="4">
        <f t="shared" si="27"/>
        <v>0</v>
      </c>
      <c r="AB52" s="4">
        <f t="shared" si="27"/>
        <v>0</v>
      </c>
      <c r="AC52" s="4">
        <v>0</v>
      </c>
      <c r="AD52" s="4">
        <f t="shared" si="27"/>
        <v>0</v>
      </c>
      <c r="AE52" s="4">
        <f t="shared" si="27"/>
        <v>0</v>
      </c>
      <c r="AF52" s="4">
        <v>0</v>
      </c>
      <c r="AG52" s="4">
        <f t="shared" si="27"/>
        <v>0</v>
      </c>
      <c r="AH52" s="4">
        <f t="shared" si="27"/>
        <v>0</v>
      </c>
      <c r="AI52" s="4">
        <v>0</v>
      </c>
      <c r="AJ52" s="4">
        <f t="shared" si="27"/>
        <v>0</v>
      </c>
      <c r="AK52" s="4">
        <f t="shared" si="27"/>
        <v>0</v>
      </c>
      <c r="AL52" s="4">
        <v>0</v>
      </c>
      <c r="AM52" s="4">
        <f t="shared" si="27"/>
        <v>0</v>
      </c>
      <c r="AN52" s="4">
        <f t="shared" si="27"/>
        <v>0</v>
      </c>
      <c r="AO52" s="4">
        <v>0</v>
      </c>
      <c r="AP52" s="4">
        <f t="shared" si="27"/>
        <v>0</v>
      </c>
      <c r="AQ52" s="4">
        <f t="shared" si="27"/>
        <v>0</v>
      </c>
      <c r="AR52" s="4">
        <v>0</v>
      </c>
      <c r="AS52" s="48" t="s">
        <v>74</v>
      </c>
      <c r="AT52" s="68" t="s">
        <v>67</v>
      </c>
    </row>
    <row r="53" spans="1:46" s="2" customFormat="1" ht="28.5" customHeight="1">
      <c r="A53" s="46"/>
      <c r="B53" s="49"/>
      <c r="C53" s="49"/>
      <c r="D53" s="49"/>
      <c r="E53" s="9" t="s">
        <v>39</v>
      </c>
      <c r="F53" s="19">
        <f t="shared" si="7"/>
        <v>0</v>
      </c>
      <c r="G53" s="19">
        <f t="shared" si="7"/>
        <v>0</v>
      </c>
      <c r="H53" s="4">
        <v>0</v>
      </c>
      <c r="I53" s="6"/>
      <c r="J53" s="6"/>
      <c r="K53" s="4"/>
      <c r="L53" s="6"/>
      <c r="M53" s="6"/>
      <c r="N53" s="4"/>
      <c r="O53" s="6"/>
      <c r="P53" s="6"/>
      <c r="Q53" s="4"/>
      <c r="R53" s="6"/>
      <c r="S53" s="6"/>
      <c r="T53" s="4"/>
      <c r="U53" s="6"/>
      <c r="V53" s="6"/>
      <c r="W53" s="4"/>
      <c r="X53" s="6"/>
      <c r="Y53" s="6"/>
      <c r="Z53" s="4"/>
      <c r="AA53" s="6"/>
      <c r="AB53" s="6"/>
      <c r="AC53" s="4"/>
      <c r="AD53" s="6"/>
      <c r="AE53" s="6"/>
      <c r="AF53" s="4"/>
      <c r="AG53" s="6"/>
      <c r="AH53" s="6"/>
      <c r="AI53" s="4"/>
      <c r="AJ53" s="6"/>
      <c r="AK53" s="6"/>
      <c r="AL53" s="4"/>
      <c r="AM53" s="6"/>
      <c r="AN53" s="6"/>
      <c r="AO53" s="4"/>
      <c r="AP53" s="6"/>
      <c r="AQ53" s="6"/>
      <c r="AR53" s="4"/>
      <c r="AS53" s="63"/>
      <c r="AT53" s="69"/>
    </row>
    <row r="54" spans="1:46" s="2" customFormat="1" ht="134.25" customHeight="1">
      <c r="A54" s="47"/>
      <c r="B54" s="50"/>
      <c r="C54" s="50"/>
      <c r="D54" s="50"/>
      <c r="E54" s="9" t="s">
        <v>40</v>
      </c>
      <c r="F54" s="19">
        <f t="shared" si="7"/>
        <v>107</v>
      </c>
      <c r="G54" s="19">
        <f t="shared" si="7"/>
        <v>101.9</v>
      </c>
      <c r="H54" s="4">
        <f t="shared" si="0"/>
        <v>95.233644859813097</v>
      </c>
      <c r="I54" s="6"/>
      <c r="J54" s="6"/>
      <c r="K54" s="4"/>
      <c r="L54" s="6"/>
      <c r="M54" s="6"/>
      <c r="N54" s="4"/>
      <c r="O54" s="6"/>
      <c r="P54" s="6"/>
      <c r="Q54" s="4"/>
      <c r="R54" s="6"/>
      <c r="S54" s="6"/>
      <c r="T54" s="4"/>
      <c r="U54" s="6">
        <v>3.5</v>
      </c>
      <c r="V54" s="6">
        <f>1.5+0.7+1.3</f>
        <v>3.5</v>
      </c>
      <c r="W54" s="4">
        <f t="shared" si="9"/>
        <v>100</v>
      </c>
      <c r="X54" s="6">
        <v>103.5</v>
      </c>
      <c r="Y54" s="6">
        <f>103.4-5</f>
        <v>98.4</v>
      </c>
      <c r="Z54" s="4">
        <f t="shared" si="15"/>
        <v>95.072463768115938</v>
      </c>
      <c r="AA54" s="6"/>
      <c r="AB54" s="6"/>
      <c r="AC54" s="4"/>
      <c r="AD54" s="6"/>
      <c r="AE54" s="6"/>
      <c r="AF54" s="4"/>
      <c r="AG54" s="6"/>
      <c r="AH54" s="6"/>
      <c r="AI54" s="4"/>
      <c r="AJ54" s="6"/>
      <c r="AK54" s="6"/>
      <c r="AL54" s="4"/>
      <c r="AM54" s="6"/>
      <c r="AN54" s="6"/>
      <c r="AO54" s="4"/>
      <c r="AP54" s="6"/>
      <c r="AQ54" s="6"/>
      <c r="AR54" s="4"/>
      <c r="AS54" s="64"/>
      <c r="AT54" s="70"/>
    </row>
    <row r="55" spans="1:46" s="2" customFormat="1" ht="14.25" customHeight="1">
      <c r="A55" s="45" t="s">
        <v>122</v>
      </c>
      <c r="B55" s="48" t="s">
        <v>108</v>
      </c>
      <c r="C55" s="48" t="s">
        <v>55</v>
      </c>
      <c r="D55" s="48" t="s">
        <v>59</v>
      </c>
      <c r="E55" s="8" t="s">
        <v>38</v>
      </c>
      <c r="F55" s="19">
        <f t="shared" si="7"/>
        <v>15.5</v>
      </c>
      <c r="G55" s="19">
        <f t="shared" si="7"/>
        <v>0</v>
      </c>
      <c r="H55" s="4">
        <f t="shared" si="0"/>
        <v>0</v>
      </c>
      <c r="I55" s="4">
        <f>I56+I57</f>
        <v>0</v>
      </c>
      <c r="J55" s="4">
        <f t="shared" ref="J55:AQ55" si="28">J56+J57</f>
        <v>0</v>
      </c>
      <c r="K55" s="4">
        <v>0</v>
      </c>
      <c r="L55" s="4">
        <f t="shared" si="28"/>
        <v>0</v>
      </c>
      <c r="M55" s="4">
        <f t="shared" si="28"/>
        <v>0</v>
      </c>
      <c r="N55" s="4">
        <v>0</v>
      </c>
      <c r="O55" s="4">
        <f t="shared" si="28"/>
        <v>0</v>
      </c>
      <c r="P55" s="4">
        <f t="shared" si="28"/>
        <v>0</v>
      </c>
      <c r="Q55" s="4">
        <v>0</v>
      </c>
      <c r="R55" s="4">
        <f t="shared" si="28"/>
        <v>0</v>
      </c>
      <c r="S55" s="4">
        <f t="shared" si="28"/>
        <v>0</v>
      </c>
      <c r="T55" s="4">
        <v>0</v>
      </c>
      <c r="U55" s="4">
        <f t="shared" si="28"/>
        <v>0</v>
      </c>
      <c r="V55" s="4">
        <f t="shared" si="28"/>
        <v>0</v>
      </c>
      <c r="W55" s="4">
        <v>0</v>
      </c>
      <c r="X55" s="4">
        <f t="shared" si="28"/>
        <v>0</v>
      </c>
      <c r="Y55" s="4">
        <f t="shared" si="28"/>
        <v>0</v>
      </c>
      <c r="Z55" s="4">
        <v>0</v>
      </c>
      <c r="AA55" s="4">
        <f t="shared" si="28"/>
        <v>0</v>
      </c>
      <c r="AB55" s="4">
        <f t="shared" si="28"/>
        <v>0</v>
      </c>
      <c r="AC55" s="4">
        <v>0</v>
      </c>
      <c r="AD55" s="4">
        <f t="shared" si="28"/>
        <v>0</v>
      </c>
      <c r="AE55" s="4">
        <f t="shared" si="28"/>
        <v>0</v>
      </c>
      <c r="AF55" s="4">
        <v>0</v>
      </c>
      <c r="AG55" s="4">
        <f t="shared" si="28"/>
        <v>10.199999999999999</v>
      </c>
      <c r="AH55" s="4">
        <f t="shared" si="28"/>
        <v>0</v>
      </c>
      <c r="AI55" s="4">
        <f t="shared" si="19"/>
        <v>0</v>
      </c>
      <c r="AJ55" s="4">
        <f t="shared" si="28"/>
        <v>5.3</v>
      </c>
      <c r="AK55" s="4">
        <f t="shared" si="28"/>
        <v>0</v>
      </c>
      <c r="AL55" s="4">
        <f t="shared" si="16"/>
        <v>0</v>
      </c>
      <c r="AM55" s="4">
        <f t="shared" si="28"/>
        <v>0</v>
      </c>
      <c r="AN55" s="4">
        <f t="shared" si="28"/>
        <v>0</v>
      </c>
      <c r="AO55" s="4">
        <v>0</v>
      </c>
      <c r="AP55" s="4">
        <f t="shared" si="28"/>
        <v>0</v>
      </c>
      <c r="AQ55" s="4">
        <f t="shared" si="28"/>
        <v>0</v>
      </c>
      <c r="AR55" s="4">
        <v>0</v>
      </c>
      <c r="AS55" s="48" t="s">
        <v>75</v>
      </c>
      <c r="AT55" s="65"/>
    </row>
    <row r="56" spans="1:46" s="2" customFormat="1" ht="26.25" customHeight="1">
      <c r="A56" s="46"/>
      <c r="B56" s="49"/>
      <c r="C56" s="49"/>
      <c r="D56" s="49"/>
      <c r="E56" s="9" t="s">
        <v>39</v>
      </c>
      <c r="F56" s="19">
        <f t="shared" si="7"/>
        <v>0</v>
      </c>
      <c r="G56" s="19">
        <f t="shared" si="7"/>
        <v>0</v>
      </c>
      <c r="H56" s="4">
        <v>0</v>
      </c>
      <c r="I56" s="6"/>
      <c r="J56" s="6"/>
      <c r="K56" s="4"/>
      <c r="L56" s="6"/>
      <c r="M56" s="6"/>
      <c r="N56" s="4"/>
      <c r="O56" s="6"/>
      <c r="P56" s="6"/>
      <c r="Q56" s="4"/>
      <c r="R56" s="6"/>
      <c r="S56" s="6"/>
      <c r="T56" s="4"/>
      <c r="U56" s="6"/>
      <c r="V56" s="6"/>
      <c r="W56" s="4"/>
      <c r="X56" s="6"/>
      <c r="Y56" s="6"/>
      <c r="Z56" s="4"/>
      <c r="AA56" s="6"/>
      <c r="AB56" s="6"/>
      <c r="AC56" s="4"/>
      <c r="AD56" s="6"/>
      <c r="AE56" s="6"/>
      <c r="AF56" s="4"/>
      <c r="AG56" s="6"/>
      <c r="AH56" s="6"/>
      <c r="AI56" s="4"/>
      <c r="AJ56" s="6"/>
      <c r="AK56" s="6"/>
      <c r="AL56" s="4"/>
      <c r="AM56" s="6"/>
      <c r="AN56" s="6"/>
      <c r="AO56" s="4"/>
      <c r="AP56" s="6"/>
      <c r="AQ56" s="6"/>
      <c r="AR56" s="4"/>
      <c r="AS56" s="63"/>
      <c r="AT56" s="66"/>
    </row>
    <row r="57" spans="1:46" s="2" customFormat="1" ht="54.75" customHeight="1">
      <c r="A57" s="47"/>
      <c r="B57" s="50"/>
      <c r="C57" s="50"/>
      <c r="D57" s="50"/>
      <c r="E57" s="9" t="s">
        <v>40</v>
      </c>
      <c r="F57" s="19">
        <f t="shared" si="7"/>
        <v>15.5</v>
      </c>
      <c r="G57" s="19">
        <f t="shared" si="7"/>
        <v>0</v>
      </c>
      <c r="H57" s="4">
        <f t="shared" si="0"/>
        <v>0</v>
      </c>
      <c r="I57" s="6"/>
      <c r="J57" s="6"/>
      <c r="K57" s="4"/>
      <c r="L57" s="6"/>
      <c r="M57" s="6"/>
      <c r="N57" s="4"/>
      <c r="O57" s="6"/>
      <c r="P57" s="6"/>
      <c r="Q57" s="4"/>
      <c r="R57" s="6"/>
      <c r="S57" s="6"/>
      <c r="T57" s="4"/>
      <c r="U57" s="6"/>
      <c r="V57" s="6"/>
      <c r="W57" s="4"/>
      <c r="X57" s="6"/>
      <c r="Y57" s="6"/>
      <c r="Z57" s="4"/>
      <c r="AA57" s="6"/>
      <c r="AB57" s="6"/>
      <c r="AC57" s="4"/>
      <c r="AD57" s="6"/>
      <c r="AE57" s="6"/>
      <c r="AF57" s="4"/>
      <c r="AG57" s="6">
        <v>10.199999999999999</v>
      </c>
      <c r="AH57" s="6"/>
      <c r="AI57" s="4">
        <f t="shared" si="19"/>
        <v>0</v>
      </c>
      <c r="AJ57" s="6">
        <v>5.3</v>
      </c>
      <c r="AK57" s="6"/>
      <c r="AL57" s="4">
        <f t="shared" si="16"/>
        <v>0</v>
      </c>
      <c r="AM57" s="6"/>
      <c r="AN57" s="6"/>
      <c r="AO57" s="4"/>
      <c r="AP57" s="6"/>
      <c r="AQ57" s="6"/>
      <c r="AR57" s="4"/>
      <c r="AS57" s="64"/>
      <c r="AT57" s="67"/>
    </row>
    <row r="58" spans="1:46" s="2" customFormat="1" ht="17.25" customHeight="1">
      <c r="A58" s="45" t="s">
        <v>123</v>
      </c>
      <c r="B58" s="37" t="s">
        <v>109</v>
      </c>
      <c r="C58" s="48" t="s">
        <v>48</v>
      </c>
      <c r="D58" s="48" t="s">
        <v>60</v>
      </c>
      <c r="E58" s="8" t="s">
        <v>38</v>
      </c>
      <c r="F58" s="19">
        <f t="shared" si="7"/>
        <v>48</v>
      </c>
      <c r="G58" s="19">
        <f t="shared" si="7"/>
        <v>10</v>
      </c>
      <c r="H58" s="4">
        <f t="shared" si="0"/>
        <v>20.833333333333336</v>
      </c>
      <c r="I58" s="4">
        <f>I59+I60</f>
        <v>0</v>
      </c>
      <c r="J58" s="4">
        <f t="shared" ref="J58:AQ58" si="29">J59+J60</f>
        <v>0</v>
      </c>
      <c r="K58" s="4">
        <v>0</v>
      </c>
      <c r="L58" s="4">
        <f t="shared" si="29"/>
        <v>0</v>
      </c>
      <c r="M58" s="4">
        <f t="shared" si="29"/>
        <v>0</v>
      </c>
      <c r="N58" s="4">
        <v>0</v>
      </c>
      <c r="O58" s="4">
        <f t="shared" si="29"/>
        <v>0</v>
      </c>
      <c r="P58" s="4">
        <f t="shared" si="29"/>
        <v>0</v>
      </c>
      <c r="Q58" s="4">
        <v>0</v>
      </c>
      <c r="R58" s="4">
        <f t="shared" si="29"/>
        <v>10</v>
      </c>
      <c r="S58" s="4">
        <f t="shared" si="29"/>
        <v>10</v>
      </c>
      <c r="T58" s="4">
        <f t="shared" si="4"/>
        <v>100</v>
      </c>
      <c r="U58" s="4">
        <f t="shared" si="29"/>
        <v>0</v>
      </c>
      <c r="V58" s="4">
        <f t="shared" si="29"/>
        <v>0</v>
      </c>
      <c r="W58" s="4">
        <v>0</v>
      </c>
      <c r="X58" s="4">
        <f t="shared" si="29"/>
        <v>0</v>
      </c>
      <c r="Y58" s="4">
        <f t="shared" si="29"/>
        <v>0</v>
      </c>
      <c r="Z58" s="4">
        <v>0</v>
      </c>
      <c r="AA58" s="4">
        <f t="shared" si="29"/>
        <v>0</v>
      </c>
      <c r="AB58" s="4">
        <f t="shared" si="29"/>
        <v>0</v>
      </c>
      <c r="AC58" s="4">
        <v>0</v>
      </c>
      <c r="AD58" s="4">
        <f t="shared" si="29"/>
        <v>0</v>
      </c>
      <c r="AE58" s="4">
        <f t="shared" si="29"/>
        <v>0</v>
      </c>
      <c r="AF58" s="4">
        <v>0</v>
      </c>
      <c r="AG58" s="4">
        <f t="shared" si="29"/>
        <v>38</v>
      </c>
      <c r="AH58" s="4">
        <f t="shared" si="29"/>
        <v>0</v>
      </c>
      <c r="AI58" s="4">
        <f t="shared" si="19"/>
        <v>0</v>
      </c>
      <c r="AJ58" s="4">
        <f t="shared" si="29"/>
        <v>0</v>
      </c>
      <c r="AK58" s="4">
        <f t="shared" si="29"/>
        <v>0</v>
      </c>
      <c r="AL58" s="4">
        <v>0</v>
      </c>
      <c r="AM58" s="4">
        <f t="shared" si="29"/>
        <v>0</v>
      </c>
      <c r="AN58" s="4">
        <f t="shared" si="29"/>
        <v>0</v>
      </c>
      <c r="AO58" s="4">
        <v>0</v>
      </c>
      <c r="AP58" s="4">
        <f t="shared" si="29"/>
        <v>0</v>
      </c>
      <c r="AQ58" s="4">
        <f t="shared" si="29"/>
        <v>0</v>
      </c>
      <c r="AR58" s="4">
        <v>0</v>
      </c>
      <c r="AS58" s="48" t="s">
        <v>76</v>
      </c>
      <c r="AT58" s="68"/>
    </row>
    <row r="59" spans="1:46" s="2" customFormat="1" ht="37.5" customHeight="1">
      <c r="A59" s="46"/>
      <c r="B59" s="37"/>
      <c r="C59" s="49"/>
      <c r="D59" s="49"/>
      <c r="E59" s="9" t="s">
        <v>39</v>
      </c>
      <c r="F59" s="19">
        <f t="shared" si="7"/>
        <v>0</v>
      </c>
      <c r="G59" s="19">
        <f t="shared" si="7"/>
        <v>0</v>
      </c>
      <c r="H59" s="4">
        <v>0</v>
      </c>
      <c r="I59" s="6"/>
      <c r="J59" s="6"/>
      <c r="K59" s="4"/>
      <c r="L59" s="6"/>
      <c r="M59" s="6"/>
      <c r="N59" s="4"/>
      <c r="O59" s="6"/>
      <c r="P59" s="6"/>
      <c r="Q59" s="4"/>
      <c r="R59" s="6"/>
      <c r="S59" s="6"/>
      <c r="T59" s="4"/>
      <c r="U59" s="6"/>
      <c r="V59" s="6"/>
      <c r="W59" s="4"/>
      <c r="X59" s="6"/>
      <c r="Y59" s="6"/>
      <c r="Z59" s="4"/>
      <c r="AA59" s="6"/>
      <c r="AB59" s="6"/>
      <c r="AC59" s="4"/>
      <c r="AD59" s="6"/>
      <c r="AE59" s="6"/>
      <c r="AF59" s="4"/>
      <c r="AG59" s="6"/>
      <c r="AH59" s="6"/>
      <c r="AI59" s="4"/>
      <c r="AJ59" s="6"/>
      <c r="AK59" s="6"/>
      <c r="AL59" s="4"/>
      <c r="AM59" s="6"/>
      <c r="AN59" s="6"/>
      <c r="AO59" s="4"/>
      <c r="AP59" s="6"/>
      <c r="AQ59" s="6"/>
      <c r="AR59" s="4"/>
      <c r="AS59" s="63"/>
      <c r="AT59" s="69"/>
    </row>
    <row r="60" spans="1:46" s="2" customFormat="1" ht="53.25" customHeight="1">
      <c r="A60" s="47"/>
      <c r="B60" s="37"/>
      <c r="C60" s="50"/>
      <c r="D60" s="50"/>
      <c r="E60" s="9" t="s">
        <v>40</v>
      </c>
      <c r="F60" s="19">
        <f t="shared" si="7"/>
        <v>48</v>
      </c>
      <c r="G60" s="19">
        <f t="shared" si="7"/>
        <v>10</v>
      </c>
      <c r="H60" s="4">
        <f t="shared" si="0"/>
        <v>20.833333333333336</v>
      </c>
      <c r="I60" s="6"/>
      <c r="J60" s="6"/>
      <c r="K60" s="4"/>
      <c r="L60" s="6"/>
      <c r="M60" s="6"/>
      <c r="N60" s="4"/>
      <c r="O60" s="6"/>
      <c r="P60" s="6"/>
      <c r="Q60" s="4"/>
      <c r="R60" s="6">
        <v>10</v>
      </c>
      <c r="S60" s="6">
        <v>10</v>
      </c>
      <c r="T60" s="4">
        <f t="shared" si="4"/>
        <v>100</v>
      </c>
      <c r="U60" s="6"/>
      <c r="V60" s="6"/>
      <c r="W60" s="4"/>
      <c r="X60" s="6"/>
      <c r="Y60" s="6"/>
      <c r="Z60" s="4"/>
      <c r="AA60" s="6"/>
      <c r="AB60" s="6"/>
      <c r="AC60" s="4"/>
      <c r="AD60" s="6"/>
      <c r="AE60" s="6"/>
      <c r="AF60" s="4"/>
      <c r="AG60" s="6">
        <v>38</v>
      </c>
      <c r="AH60" s="6"/>
      <c r="AI60" s="4">
        <f t="shared" si="19"/>
        <v>0</v>
      </c>
      <c r="AJ60" s="6"/>
      <c r="AK60" s="6"/>
      <c r="AL60" s="4"/>
      <c r="AM60" s="6"/>
      <c r="AN60" s="6"/>
      <c r="AO60" s="4"/>
      <c r="AP60" s="6"/>
      <c r="AQ60" s="6"/>
      <c r="AR60" s="4"/>
      <c r="AS60" s="64"/>
      <c r="AT60" s="70"/>
    </row>
    <row r="61" spans="1:46" s="2" customFormat="1" ht="15.75" customHeight="1">
      <c r="A61" s="45" t="s">
        <v>124</v>
      </c>
      <c r="B61" s="48" t="s">
        <v>110</v>
      </c>
      <c r="C61" s="48" t="s">
        <v>54</v>
      </c>
      <c r="D61" s="48" t="s">
        <v>63</v>
      </c>
      <c r="E61" s="8" t="s">
        <v>38</v>
      </c>
      <c r="F61" s="19">
        <f t="shared" si="7"/>
        <v>20.7</v>
      </c>
      <c r="G61" s="19">
        <f t="shared" si="7"/>
        <v>20.7</v>
      </c>
      <c r="H61" s="4">
        <f t="shared" si="0"/>
        <v>100</v>
      </c>
      <c r="I61" s="4">
        <f>I62+I63</f>
        <v>0</v>
      </c>
      <c r="J61" s="4">
        <f t="shared" ref="J61" si="30">J62+J63</f>
        <v>0</v>
      </c>
      <c r="K61" s="4">
        <v>0</v>
      </c>
      <c r="L61" s="4">
        <f t="shared" ref="L61:M61" si="31">L62+L63</f>
        <v>0</v>
      </c>
      <c r="M61" s="4">
        <f t="shared" si="31"/>
        <v>0</v>
      </c>
      <c r="N61" s="4">
        <v>0</v>
      </c>
      <c r="O61" s="4">
        <f t="shared" ref="O61:P61" si="32">O62+O63</f>
        <v>0</v>
      </c>
      <c r="P61" s="4">
        <f t="shared" si="32"/>
        <v>0</v>
      </c>
      <c r="Q61" s="4">
        <v>0</v>
      </c>
      <c r="R61" s="4">
        <f t="shared" ref="R61:S61" si="33">R62+R63</f>
        <v>0</v>
      </c>
      <c r="S61" s="4">
        <f t="shared" si="33"/>
        <v>0</v>
      </c>
      <c r="T61" s="4">
        <v>0</v>
      </c>
      <c r="U61" s="4">
        <f t="shared" ref="U61:V61" si="34">U62+U63</f>
        <v>20.7</v>
      </c>
      <c r="V61" s="4">
        <f t="shared" si="34"/>
        <v>20.7</v>
      </c>
      <c r="W61" s="4">
        <f t="shared" si="9"/>
        <v>100</v>
      </c>
      <c r="X61" s="4">
        <f t="shared" ref="X61:Y61" si="35">X62+X63</f>
        <v>0</v>
      </c>
      <c r="Y61" s="4">
        <f t="shared" si="35"/>
        <v>0</v>
      </c>
      <c r="Z61" s="4">
        <v>0</v>
      </c>
      <c r="AA61" s="4">
        <f t="shared" ref="AA61:AB61" si="36">AA62+AA63</f>
        <v>0</v>
      </c>
      <c r="AB61" s="4">
        <f t="shared" si="36"/>
        <v>0</v>
      </c>
      <c r="AC61" s="4">
        <v>0</v>
      </c>
      <c r="AD61" s="4">
        <f t="shared" ref="AD61:AE61" si="37">AD62+AD63</f>
        <v>0</v>
      </c>
      <c r="AE61" s="4">
        <f t="shared" si="37"/>
        <v>0</v>
      </c>
      <c r="AF61" s="4">
        <v>0</v>
      </c>
      <c r="AG61" s="4">
        <f t="shared" ref="AG61:AH61" si="38">AG62+AG63</f>
        <v>0</v>
      </c>
      <c r="AH61" s="4">
        <f t="shared" si="38"/>
        <v>0</v>
      </c>
      <c r="AI61" s="4">
        <v>0</v>
      </c>
      <c r="AJ61" s="4">
        <f t="shared" ref="AJ61:AK61" si="39">AJ62+AJ63</f>
        <v>0</v>
      </c>
      <c r="AK61" s="4">
        <f t="shared" si="39"/>
        <v>0</v>
      </c>
      <c r="AL61" s="4">
        <v>0</v>
      </c>
      <c r="AM61" s="4">
        <f t="shared" ref="AM61:AN61" si="40">AM62+AM63</f>
        <v>0</v>
      </c>
      <c r="AN61" s="4">
        <f t="shared" si="40"/>
        <v>0</v>
      </c>
      <c r="AO61" s="4">
        <v>0</v>
      </c>
      <c r="AP61" s="4">
        <f t="shared" ref="AP61:AQ61" si="41">AP62+AP63</f>
        <v>0</v>
      </c>
      <c r="AQ61" s="4">
        <f t="shared" si="41"/>
        <v>0</v>
      </c>
      <c r="AR61" s="4">
        <v>0</v>
      </c>
      <c r="AS61" s="48" t="s">
        <v>77</v>
      </c>
      <c r="AT61" s="65"/>
    </row>
    <row r="62" spans="1:46" s="2" customFormat="1" ht="35.25" customHeight="1">
      <c r="A62" s="46"/>
      <c r="B62" s="49"/>
      <c r="C62" s="49"/>
      <c r="D62" s="49"/>
      <c r="E62" s="9" t="s">
        <v>39</v>
      </c>
      <c r="F62" s="19">
        <f t="shared" si="7"/>
        <v>0</v>
      </c>
      <c r="G62" s="19">
        <f t="shared" si="7"/>
        <v>0</v>
      </c>
      <c r="H62" s="4">
        <v>0</v>
      </c>
      <c r="I62" s="6"/>
      <c r="J62" s="6"/>
      <c r="K62" s="4"/>
      <c r="L62" s="6"/>
      <c r="M62" s="6"/>
      <c r="N62" s="4"/>
      <c r="O62" s="6"/>
      <c r="P62" s="6"/>
      <c r="Q62" s="4"/>
      <c r="R62" s="6"/>
      <c r="S62" s="6"/>
      <c r="T62" s="4"/>
      <c r="U62" s="6"/>
      <c r="V62" s="6"/>
      <c r="W62" s="4"/>
      <c r="X62" s="6"/>
      <c r="Y62" s="6"/>
      <c r="Z62" s="4"/>
      <c r="AA62" s="6"/>
      <c r="AB62" s="6"/>
      <c r="AC62" s="4"/>
      <c r="AD62" s="6"/>
      <c r="AE62" s="6"/>
      <c r="AF62" s="4"/>
      <c r="AG62" s="6"/>
      <c r="AH62" s="6"/>
      <c r="AI62" s="4"/>
      <c r="AJ62" s="6"/>
      <c r="AK62" s="6"/>
      <c r="AL62" s="4"/>
      <c r="AM62" s="6"/>
      <c r="AN62" s="6"/>
      <c r="AO62" s="4"/>
      <c r="AP62" s="6"/>
      <c r="AQ62" s="6"/>
      <c r="AR62" s="4"/>
      <c r="AS62" s="63"/>
      <c r="AT62" s="66"/>
    </row>
    <row r="63" spans="1:46" s="2" customFormat="1" ht="71.25" customHeight="1">
      <c r="A63" s="47"/>
      <c r="B63" s="50"/>
      <c r="C63" s="50"/>
      <c r="D63" s="50"/>
      <c r="E63" s="9" t="s">
        <v>40</v>
      </c>
      <c r="F63" s="19">
        <f t="shared" si="7"/>
        <v>20.7</v>
      </c>
      <c r="G63" s="19">
        <f t="shared" si="7"/>
        <v>20.7</v>
      </c>
      <c r="H63" s="4">
        <f t="shared" si="0"/>
        <v>100</v>
      </c>
      <c r="I63" s="6"/>
      <c r="J63" s="6"/>
      <c r="K63" s="4"/>
      <c r="L63" s="6"/>
      <c r="M63" s="6"/>
      <c r="N63" s="4"/>
      <c r="O63" s="6"/>
      <c r="P63" s="6"/>
      <c r="Q63" s="4"/>
      <c r="R63" s="6"/>
      <c r="S63" s="6"/>
      <c r="T63" s="4"/>
      <c r="U63" s="6">
        <v>20.7</v>
      </c>
      <c r="V63" s="6">
        <f>13.2+7.5</f>
        <v>20.7</v>
      </c>
      <c r="W63" s="4">
        <f t="shared" si="9"/>
        <v>100</v>
      </c>
      <c r="X63" s="6">
        <v>0</v>
      </c>
      <c r="Y63" s="6"/>
      <c r="Z63" s="4"/>
      <c r="AA63" s="6"/>
      <c r="AB63" s="6"/>
      <c r="AC63" s="4"/>
      <c r="AD63" s="6"/>
      <c r="AE63" s="6"/>
      <c r="AF63" s="4"/>
      <c r="AG63" s="6"/>
      <c r="AH63" s="6"/>
      <c r="AI63" s="4"/>
      <c r="AJ63" s="6"/>
      <c r="AK63" s="6"/>
      <c r="AL63" s="4"/>
      <c r="AM63" s="6"/>
      <c r="AN63" s="6"/>
      <c r="AO63" s="4"/>
      <c r="AP63" s="6"/>
      <c r="AQ63" s="6"/>
      <c r="AR63" s="4"/>
      <c r="AS63" s="64"/>
      <c r="AT63" s="67"/>
    </row>
    <row r="64" spans="1:46" s="2" customFormat="1" ht="12" customHeight="1">
      <c r="A64" s="45" t="s">
        <v>125</v>
      </c>
      <c r="B64" s="37" t="s">
        <v>111</v>
      </c>
      <c r="C64" s="48" t="s">
        <v>48</v>
      </c>
      <c r="D64" s="48" t="s">
        <v>61</v>
      </c>
      <c r="E64" s="8" t="s">
        <v>38</v>
      </c>
      <c r="F64" s="19">
        <f t="shared" si="7"/>
        <v>14958.2</v>
      </c>
      <c r="G64" s="19">
        <f t="shared" si="7"/>
        <v>6240.7999999999993</v>
      </c>
      <c r="H64" s="4">
        <f t="shared" si="0"/>
        <v>41.721597518417987</v>
      </c>
      <c r="I64" s="4">
        <f>I65+I66</f>
        <v>520</v>
      </c>
      <c r="J64" s="4">
        <f t="shared" ref="J64" si="42">J65+J66</f>
        <v>520</v>
      </c>
      <c r="K64" s="4">
        <f t="shared" si="25"/>
        <v>100</v>
      </c>
      <c r="L64" s="4">
        <f t="shared" ref="L64:M64" si="43">L65+L66</f>
        <v>1278.5999999999999</v>
      </c>
      <c r="M64" s="4">
        <f t="shared" si="43"/>
        <v>1278.5999999999999</v>
      </c>
      <c r="N64" s="4">
        <f t="shared" si="2"/>
        <v>100</v>
      </c>
      <c r="O64" s="4">
        <f t="shared" ref="O64:P64" si="44">O65+O66</f>
        <v>1416.5</v>
      </c>
      <c r="P64" s="4">
        <f t="shared" si="44"/>
        <v>1116.5</v>
      </c>
      <c r="Q64" s="4">
        <f t="shared" si="3"/>
        <v>78.821037769149314</v>
      </c>
      <c r="R64" s="4">
        <f t="shared" ref="R64:S64" si="45">R65+R66</f>
        <v>1282.3</v>
      </c>
      <c r="S64" s="4">
        <f t="shared" si="45"/>
        <v>982.3</v>
      </c>
      <c r="T64" s="4">
        <f t="shared" si="4"/>
        <v>76.604538719488417</v>
      </c>
      <c r="U64" s="4">
        <f t="shared" ref="U64:V64" si="46">U65+U66</f>
        <v>1361.1</v>
      </c>
      <c r="V64" s="4">
        <f t="shared" si="46"/>
        <v>1114.4000000000001</v>
      </c>
      <c r="W64" s="4">
        <f t="shared" si="9"/>
        <v>81.874954081257826</v>
      </c>
      <c r="X64" s="4">
        <f t="shared" ref="X64:Y64" si="47">X65+X66</f>
        <v>1529</v>
      </c>
      <c r="Y64" s="4">
        <f t="shared" si="47"/>
        <v>1229</v>
      </c>
      <c r="Z64" s="4">
        <f t="shared" si="15"/>
        <v>80.379332897318506</v>
      </c>
      <c r="AA64" s="4">
        <f t="shared" ref="AA64:AB64" si="48">AA65+AA66</f>
        <v>1543.7</v>
      </c>
      <c r="AB64" s="4">
        <f t="shared" si="48"/>
        <v>0</v>
      </c>
      <c r="AC64" s="4">
        <f t="shared" si="5"/>
        <v>0</v>
      </c>
      <c r="AD64" s="4">
        <f t="shared" ref="AD64:AE64" si="49">AD65+AD66</f>
        <v>1269.0999999999999</v>
      </c>
      <c r="AE64" s="4">
        <f t="shared" si="49"/>
        <v>0</v>
      </c>
      <c r="AF64" s="4">
        <f t="shared" si="18"/>
        <v>0</v>
      </c>
      <c r="AG64" s="4">
        <f t="shared" ref="AG64:AH64" si="50">AG65+AG66</f>
        <v>1141.3</v>
      </c>
      <c r="AH64" s="4">
        <f t="shared" si="50"/>
        <v>0</v>
      </c>
      <c r="AI64" s="4">
        <f t="shared" si="19"/>
        <v>0</v>
      </c>
      <c r="AJ64" s="4">
        <f t="shared" ref="AJ64:AK64" si="51">AJ65+AJ66</f>
        <v>1205</v>
      </c>
      <c r="AK64" s="4">
        <f t="shared" si="51"/>
        <v>0</v>
      </c>
      <c r="AL64" s="4">
        <f t="shared" si="16"/>
        <v>0</v>
      </c>
      <c r="AM64" s="4">
        <f t="shared" ref="AM64:AN64" si="52">AM65+AM66</f>
        <v>1153.7</v>
      </c>
      <c r="AN64" s="4">
        <f t="shared" si="52"/>
        <v>0</v>
      </c>
      <c r="AO64" s="4">
        <f t="shared" si="6"/>
        <v>0</v>
      </c>
      <c r="AP64" s="4">
        <f t="shared" ref="AP64:AQ64" si="53">AP65+AP66</f>
        <v>1257.9000000000001</v>
      </c>
      <c r="AQ64" s="4">
        <f t="shared" si="53"/>
        <v>0</v>
      </c>
      <c r="AR64" s="4">
        <f t="shared" si="10"/>
        <v>0</v>
      </c>
      <c r="AS64" s="48" t="s">
        <v>68</v>
      </c>
      <c r="AT64" s="68" t="s">
        <v>45</v>
      </c>
    </row>
    <row r="65" spans="1:46" s="2" customFormat="1" ht="24" customHeight="1">
      <c r="A65" s="46"/>
      <c r="B65" s="37"/>
      <c r="C65" s="49"/>
      <c r="D65" s="49"/>
      <c r="E65" s="9" t="s">
        <v>39</v>
      </c>
      <c r="F65" s="19">
        <f t="shared" si="7"/>
        <v>0</v>
      </c>
      <c r="G65" s="19">
        <f t="shared" si="7"/>
        <v>0</v>
      </c>
      <c r="H65" s="4">
        <v>0</v>
      </c>
      <c r="I65" s="6"/>
      <c r="J65" s="6"/>
      <c r="K65" s="4"/>
      <c r="L65" s="6"/>
      <c r="M65" s="6"/>
      <c r="N65" s="4"/>
      <c r="O65" s="6"/>
      <c r="P65" s="6"/>
      <c r="Q65" s="4"/>
      <c r="R65" s="6"/>
      <c r="S65" s="6"/>
      <c r="T65" s="4"/>
      <c r="U65" s="6"/>
      <c r="V65" s="6"/>
      <c r="W65" s="4"/>
      <c r="X65" s="6"/>
      <c r="Y65" s="6"/>
      <c r="Z65" s="4"/>
      <c r="AA65" s="6"/>
      <c r="AB65" s="6"/>
      <c r="AC65" s="4"/>
      <c r="AD65" s="6"/>
      <c r="AE65" s="6"/>
      <c r="AF65" s="4"/>
      <c r="AG65" s="6"/>
      <c r="AH65" s="6"/>
      <c r="AI65" s="4"/>
      <c r="AJ65" s="6"/>
      <c r="AK65" s="6"/>
      <c r="AL65" s="4"/>
      <c r="AM65" s="6"/>
      <c r="AN65" s="6"/>
      <c r="AO65" s="4"/>
      <c r="AP65" s="6"/>
      <c r="AQ65" s="6"/>
      <c r="AR65" s="4"/>
      <c r="AS65" s="63"/>
      <c r="AT65" s="69"/>
    </row>
    <row r="66" spans="1:46" s="2" customFormat="1" ht="51.75" customHeight="1">
      <c r="A66" s="47"/>
      <c r="B66" s="37"/>
      <c r="C66" s="50"/>
      <c r="D66" s="50"/>
      <c r="E66" s="9" t="s">
        <v>40</v>
      </c>
      <c r="F66" s="19">
        <f t="shared" si="7"/>
        <v>14958.2</v>
      </c>
      <c r="G66" s="19">
        <f t="shared" si="7"/>
        <v>6240.7999999999993</v>
      </c>
      <c r="H66" s="4">
        <f t="shared" si="0"/>
        <v>41.721597518417987</v>
      </c>
      <c r="I66" s="6">
        <v>520</v>
      </c>
      <c r="J66" s="6">
        <v>520</v>
      </c>
      <c r="K66" s="4">
        <f t="shared" si="25"/>
        <v>100</v>
      </c>
      <c r="L66" s="6">
        <v>1278.5999999999999</v>
      </c>
      <c r="M66" s="6">
        <v>1278.5999999999999</v>
      </c>
      <c r="N66" s="4">
        <f t="shared" si="2"/>
        <v>100</v>
      </c>
      <c r="O66" s="6">
        <v>1416.5</v>
      </c>
      <c r="P66" s="6">
        <v>1116.5</v>
      </c>
      <c r="Q66" s="4">
        <f t="shared" si="3"/>
        <v>78.821037769149314</v>
      </c>
      <c r="R66" s="6">
        <v>1282.3</v>
      </c>
      <c r="S66" s="6">
        <v>982.3</v>
      </c>
      <c r="T66" s="4">
        <f t="shared" si="4"/>
        <v>76.604538719488417</v>
      </c>
      <c r="U66" s="6">
        <v>1361.1</v>
      </c>
      <c r="V66" s="6">
        <v>1114.4000000000001</v>
      </c>
      <c r="W66" s="4">
        <f t="shared" si="9"/>
        <v>81.874954081257826</v>
      </c>
      <c r="X66" s="6">
        <v>1529</v>
      </c>
      <c r="Y66" s="6">
        <v>1229</v>
      </c>
      <c r="Z66" s="4">
        <f t="shared" si="15"/>
        <v>80.379332897318506</v>
      </c>
      <c r="AA66" s="6">
        <v>1543.7</v>
      </c>
      <c r="AB66" s="6"/>
      <c r="AC66" s="4">
        <f t="shared" si="5"/>
        <v>0</v>
      </c>
      <c r="AD66" s="6">
        <v>1269.0999999999999</v>
      </c>
      <c r="AE66" s="6"/>
      <c r="AF66" s="4">
        <f t="shared" si="18"/>
        <v>0</v>
      </c>
      <c r="AG66" s="6">
        <v>1141.3</v>
      </c>
      <c r="AH66" s="6"/>
      <c r="AI66" s="4">
        <f t="shared" si="19"/>
        <v>0</v>
      </c>
      <c r="AJ66" s="6">
        <v>1205</v>
      </c>
      <c r="AK66" s="6"/>
      <c r="AL66" s="4">
        <f t="shared" si="16"/>
        <v>0</v>
      </c>
      <c r="AM66" s="6">
        <v>1153.7</v>
      </c>
      <c r="AN66" s="6"/>
      <c r="AO66" s="4">
        <f t="shared" si="6"/>
        <v>0</v>
      </c>
      <c r="AP66" s="6">
        <v>1257.9000000000001</v>
      </c>
      <c r="AQ66" s="6"/>
      <c r="AR66" s="4">
        <f t="shared" si="10"/>
        <v>0</v>
      </c>
      <c r="AS66" s="64"/>
      <c r="AT66" s="70"/>
    </row>
    <row r="67" spans="1:46" s="2" customFormat="1" ht="14.25" customHeight="1">
      <c r="A67" s="45" t="s">
        <v>126</v>
      </c>
      <c r="B67" s="37" t="s">
        <v>112</v>
      </c>
      <c r="C67" s="48" t="s">
        <v>48</v>
      </c>
      <c r="D67" s="48" t="s">
        <v>62</v>
      </c>
      <c r="E67" s="8" t="s">
        <v>38</v>
      </c>
      <c r="F67" s="19">
        <f t="shared" si="7"/>
        <v>8.9</v>
      </c>
      <c r="G67" s="19">
        <f t="shared" si="7"/>
        <v>8.9</v>
      </c>
      <c r="H67" s="4">
        <f t="shared" si="0"/>
        <v>100</v>
      </c>
      <c r="I67" s="4">
        <f>I68+I69</f>
        <v>0</v>
      </c>
      <c r="J67" s="4">
        <f t="shared" ref="J67" si="54">J68+J69</f>
        <v>0</v>
      </c>
      <c r="K67" s="4">
        <v>0</v>
      </c>
      <c r="L67" s="4">
        <f t="shared" ref="L67:M67" si="55">L68+L69</f>
        <v>0</v>
      </c>
      <c r="M67" s="4">
        <f t="shared" si="55"/>
        <v>0</v>
      </c>
      <c r="N67" s="4">
        <v>0</v>
      </c>
      <c r="O67" s="4">
        <f t="shared" ref="O67:P67" si="56">O68+O69</f>
        <v>0</v>
      </c>
      <c r="P67" s="4">
        <f t="shared" si="56"/>
        <v>0</v>
      </c>
      <c r="Q67" s="4">
        <v>0</v>
      </c>
      <c r="R67" s="4">
        <f t="shared" ref="R67:S67" si="57">R68+R69</f>
        <v>0</v>
      </c>
      <c r="S67" s="4">
        <f t="shared" si="57"/>
        <v>0</v>
      </c>
      <c r="T67" s="4">
        <v>0</v>
      </c>
      <c r="U67" s="4">
        <f t="shared" ref="U67:V67" si="58">U68+U69</f>
        <v>8.9</v>
      </c>
      <c r="V67" s="4">
        <f t="shared" si="58"/>
        <v>8.9</v>
      </c>
      <c r="W67" s="4">
        <f t="shared" si="9"/>
        <v>100</v>
      </c>
      <c r="X67" s="4">
        <f t="shared" ref="X67:Y67" si="59">X68+X69</f>
        <v>0</v>
      </c>
      <c r="Y67" s="4">
        <f t="shared" si="59"/>
        <v>0</v>
      </c>
      <c r="Z67" s="4">
        <v>0</v>
      </c>
      <c r="AA67" s="4">
        <f t="shared" ref="AA67:AB67" si="60">AA68+AA69</f>
        <v>0</v>
      </c>
      <c r="AB67" s="4">
        <f t="shared" si="60"/>
        <v>0</v>
      </c>
      <c r="AC67" s="4">
        <v>0</v>
      </c>
      <c r="AD67" s="4">
        <f t="shared" ref="AD67:AE67" si="61">AD68+AD69</f>
        <v>0</v>
      </c>
      <c r="AE67" s="4">
        <f t="shared" si="61"/>
        <v>0</v>
      </c>
      <c r="AF67" s="4">
        <v>0</v>
      </c>
      <c r="AG67" s="4">
        <f t="shared" ref="AG67:AH67" si="62">AG68+AG69</f>
        <v>0</v>
      </c>
      <c r="AH67" s="4">
        <f t="shared" si="62"/>
        <v>0</v>
      </c>
      <c r="AI67" s="4">
        <v>0</v>
      </c>
      <c r="AJ67" s="4">
        <f t="shared" ref="AJ67:AK67" si="63">AJ68+AJ69</f>
        <v>0</v>
      </c>
      <c r="AK67" s="4">
        <f t="shared" si="63"/>
        <v>0</v>
      </c>
      <c r="AL67" s="4">
        <v>0</v>
      </c>
      <c r="AM67" s="4">
        <f t="shared" ref="AM67:AN67" si="64">AM68+AM69</f>
        <v>0</v>
      </c>
      <c r="AN67" s="4">
        <f t="shared" si="64"/>
        <v>0</v>
      </c>
      <c r="AO67" s="4">
        <v>0</v>
      </c>
      <c r="AP67" s="4">
        <f t="shared" ref="AP67:AQ67" si="65">AP68+AP69</f>
        <v>0</v>
      </c>
      <c r="AQ67" s="4">
        <f t="shared" si="65"/>
        <v>0</v>
      </c>
      <c r="AR67" s="4">
        <v>0</v>
      </c>
      <c r="AS67" s="48" t="s">
        <v>69</v>
      </c>
      <c r="AT67" s="65"/>
    </row>
    <row r="68" spans="1:46" s="2" customFormat="1" ht="24" customHeight="1">
      <c r="A68" s="46"/>
      <c r="B68" s="37"/>
      <c r="C68" s="49"/>
      <c r="D68" s="49"/>
      <c r="E68" s="9" t="s">
        <v>39</v>
      </c>
      <c r="F68" s="19">
        <f t="shared" si="7"/>
        <v>0</v>
      </c>
      <c r="G68" s="19">
        <f t="shared" si="7"/>
        <v>0</v>
      </c>
      <c r="H68" s="4">
        <v>0</v>
      </c>
      <c r="I68" s="6"/>
      <c r="J68" s="6"/>
      <c r="K68" s="4"/>
      <c r="L68" s="6"/>
      <c r="M68" s="6"/>
      <c r="N68" s="4"/>
      <c r="O68" s="6"/>
      <c r="P68" s="6"/>
      <c r="Q68" s="4"/>
      <c r="R68" s="6"/>
      <c r="S68" s="6"/>
      <c r="T68" s="4"/>
      <c r="U68" s="6"/>
      <c r="V68" s="6"/>
      <c r="W68" s="4"/>
      <c r="X68" s="6"/>
      <c r="Y68" s="6"/>
      <c r="Z68" s="4"/>
      <c r="AA68" s="6"/>
      <c r="AB68" s="6"/>
      <c r="AC68" s="4"/>
      <c r="AD68" s="6"/>
      <c r="AE68" s="6"/>
      <c r="AF68" s="4"/>
      <c r="AG68" s="6"/>
      <c r="AH68" s="6"/>
      <c r="AI68" s="4"/>
      <c r="AJ68" s="6"/>
      <c r="AK68" s="6"/>
      <c r="AL68" s="4"/>
      <c r="AM68" s="6"/>
      <c r="AN68" s="6"/>
      <c r="AO68" s="4"/>
      <c r="AP68" s="6"/>
      <c r="AQ68" s="6"/>
      <c r="AR68" s="4"/>
      <c r="AS68" s="63"/>
      <c r="AT68" s="66"/>
    </row>
    <row r="69" spans="1:46" s="2" customFormat="1" ht="47.25" customHeight="1">
      <c r="A69" s="47"/>
      <c r="B69" s="37"/>
      <c r="C69" s="50"/>
      <c r="D69" s="50"/>
      <c r="E69" s="9" t="s">
        <v>40</v>
      </c>
      <c r="F69" s="19">
        <f t="shared" si="7"/>
        <v>8.9</v>
      </c>
      <c r="G69" s="19">
        <f t="shared" si="7"/>
        <v>8.9</v>
      </c>
      <c r="H69" s="4">
        <f t="shared" si="0"/>
        <v>100</v>
      </c>
      <c r="I69" s="6"/>
      <c r="J69" s="6"/>
      <c r="K69" s="4"/>
      <c r="L69" s="6"/>
      <c r="M69" s="6"/>
      <c r="N69" s="4"/>
      <c r="O69" s="6"/>
      <c r="P69" s="6"/>
      <c r="Q69" s="4"/>
      <c r="R69" s="6"/>
      <c r="S69" s="6"/>
      <c r="T69" s="4"/>
      <c r="U69" s="6">
        <v>8.9</v>
      </c>
      <c r="V69" s="6">
        <v>8.9</v>
      </c>
      <c r="W69" s="4">
        <f t="shared" si="9"/>
        <v>100</v>
      </c>
      <c r="X69" s="6"/>
      <c r="Y69" s="6"/>
      <c r="Z69" s="4"/>
      <c r="AA69" s="6"/>
      <c r="AB69" s="6"/>
      <c r="AC69" s="4"/>
      <c r="AD69" s="6"/>
      <c r="AE69" s="6"/>
      <c r="AF69" s="4"/>
      <c r="AG69" s="6"/>
      <c r="AH69" s="6"/>
      <c r="AI69" s="4"/>
      <c r="AJ69" s="6"/>
      <c r="AK69" s="6"/>
      <c r="AL69" s="4"/>
      <c r="AM69" s="6"/>
      <c r="AN69" s="6"/>
      <c r="AO69" s="4"/>
      <c r="AP69" s="6"/>
      <c r="AQ69" s="6"/>
      <c r="AR69" s="4"/>
      <c r="AS69" s="64"/>
      <c r="AT69" s="67"/>
    </row>
    <row r="70" spans="1:46" s="2" customFormat="1" ht="17.25" customHeight="1">
      <c r="A70" s="71" t="s">
        <v>41</v>
      </c>
      <c r="B70" s="72"/>
      <c r="C70" s="72"/>
      <c r="D70" s="73"/>
      <c r="E70" s="8" t="s">
        <v>38</v>
      </c>
      <c r="F70" s="20">
        <f>F71+F72</f>
        <v>19305.599999999999</v>
      </c>
      <c r="G70" s="20">
        <f t="shared" ref="G70" si="66">G71+G72</f>
        <v>7420.3</v>
      </c>
      <c r="H70" s="4">
        <f t="shared" si="0"/>
        <v>38.435997845184822</v>
      </c>
      <c r="I70" s="6">
        <f t="shared" ref="I70:J72" si="67">I13+I16+I19+I22+I25+I28+I31+I34+I37+I40+I43+I46+I49+I52+I55+I58+I61+I64+I67</f>
        <v>523.5</v>
      </c>
      <c r="J70" s="6">
        <f t="shared" si="67"/>
        <v>520</v>
      </c>
      <c r="K70" s="5">
        <f t="shared" si="25"/>
        <v>99.331423113658062</v>
      </c>
      <c r="L70" s="6">
        <f t="shared" ref="L70:M72" si="68">L13+L16+L19+L22+L25+L28+L31+L34+L37+L40+L43+L46+L49+L52+L55+L58+L61+L64+L67</f>
        <v>1346.1999999999998</v>
      </c>
      <c r="M70" s="6">
        <f t="shared" si="68"/>
        <v>1349.6999999999998</v>
      </c>
      <c r="N70" s="6">
        <f t="shared" si="2"/>
        <v>100.25999108601991</v>
      </c>
      <c r="O70" s="6">
        <f t="shared" ref="O70:P72" si="69">O13+O16+O19+O22+O25+O28+O31+O34+O37+O40+O43+O46+O49+O52+O55+O58+O61+O64+O67</f>
        <v>1583.8</v>
      </c>
      <c r="P70" s="6">
        <f t="shared" si="69"/>
        <v>1283.8</v>
      </c>
      <c r="Q70" s="6">
        <f t="shared" si="3"/>
        <v>81.05821442101275</v>
      </c>
      <c r="R70" s="6">
        <f t="shared" ref="R70:S72" si="70">R13+R16+R19+R22+R25+R28+R31+R34+R37+R40+R43+R46+R49+R52+R55+R58+R61+R64+R67</f>
        <v>1673.9</v>
      </c>
      <c r="S70" s="6">
        <f t="shared" si="70"/>
        <v>1324.8</v>
      </c>
      <c r="T70" s="6">
        <f t="shared" si="4"/>
        <v>79.144512814385564</v>
      </c>
      <c r="U70" s="6">
        <f t="shared" ref="U70:V72" si="71">U13+U16+U19+U22+U25+U28+U31+U34+U37+U40+U43+U46+U49+U52+U55+U58+U61+U64+U67</f>
        <v>1482.9</v>
      </c>
      <c r="V70" s="6">
        <f t="shared" si="71"/>
        <v>1285.3000000000002</v>
      </c>
      <c r="W70" s="6">
        <f t="shared" si="9"/>
        <v>86.674758918335698</v>
      </c>
      <c r="X70" s="6">
        <f t="shared" ref="X70:Y72" si="72">X13+X16+X19+X22+X25+X28+X31+X34+X37+X40+X43+X46+X49+X52+X55+X58+X61+X64+X67</f>
        <v>1961.8</v>
      </c>
      <c r="Y70" s="6">
        <f t="shared" si="72"/>
        <v>1656.6999999999998</v>
      </c>
      <c r="Z70" s="6">
        <f t="shared" si="15"/>
        <v>84.447955958813324</v>
      </c>
      <c r="AA70" s="6">
        <f t="shared" ref="AA70:AB72" si="73">AA13+AA16+AA19+AA22+AA25+AA28+AA31+AA34+AA37+AA40+AA43+AA46+AA49+AA52+AA55+AA58+AA61+AA64+AA67</f>
        <v>2989.9</v>
      </c>
      <c r="AB70" s="6">
        <f t="shared" si="73"/>
        <v>0</v>
      </c>
      <c r="AC70" s="6">
        <f t="shared" si="5"/>
        <v>0</v>
      </c>
      <c r="AD70" s="6">
        <f t="shared" ref="AD70:AE72" si="74">AD13+AD16+AD19+AD22+AD25+AD28+AD31+AD34+AD37+AD40+AD43+AD46+AD49+AD52+AD55+AD58+AD61+AD64+AD67</f>
        <v>2114.3999999999996</v>
      </c>
      <c r="AE70" s="6">
        <f t="shared" si="74"/>
        <v>0</v>
      </c>
      <c r="AF70" s="6">
        <f t="shared" si="18"/>
        <v>0</v>
      </c>
      <c r="AG70" s="6">
        <f t="shared" ref="AG70:AH72" si="75">AG13+AG16+AG19+AG22+AG25+AG28+AG31+AG34+AG37+AG40+AG43+AG46+AG49+AG52+AG55+AG58+AG61+AG64+AG67</f>
        <v>1875.2</v>
      </c>
      <c r="AH70" s="6">
        <f t="shared" si="75"/>
        <v>0</v>
      </c>
      <c r="AI70" s="5">
        <f t="shared" si="19"/>
        <v>0</v>
      </c>
      <c r="AJ70" s="6">
        <f t="shared" ref="AJ70:AK72" si="76">AJ13+AJ16+AJ19+AJ22+AJ25+AJ28+AJ31+AJ34+AJ37+AJ40+AJ43+AJ46+AJ49+AJ52+AJ55+AJ58+AJ61+AJ64+AJ67</f>
        <v>1248.5</v>
      </c>
      <c r="AK70" s="6">
        <f t="shared" si="76"/>
        <v>0</v>
      </c>
      <c r="AL70" s="5">
        <f t="shared" si="16"/>
        <v>0</v>
      </c>
      <c r="AM70" s="6">
        <f t="shared" ref="AM70:AN72" si="77">AM13+AM16+AM19+AM22+AM25+AM28+AM31+AM34+AM37+AM40+AM43+AM46+AM49+AM52+AM55+AM58+AM61+AM64+AM67</f>
        <v>1232.7</v>
      </c>
      <c r="AN70" s="6">
        <f t="shared" si="77"/>
        <v>0</v>
      </c>
      <c r="AO70" s="5">
        <f t="shared" si="6"/>
        <v>0</v>
      </c>
      <c r="AP70" s="6">
        <f t="shared" ref="AP70:AQ72" si="78">AP13+AP16+AP19+AP22+AP25+AP28+AP31+AP34+AP37+AP40+AP43+AP46+AP49+AP52+AP55+AP58+AP61+AP64+AP67</f>
        <v>1272.8000000000002</v>
      </c>
      <c r="AQ70" s="6">
        <f t="shared" si="78"/>
        <v>0</v>
      </c>
      <c r="AR70" s="5">
        <f t="shared" si="10"/>
        <v>0</v>
      </c>
      <c r="AS70" s="17"/>
      <c r="AT70" s="65"/>
    </row>
    <row r="71" spans="1:46" s="2" customFormat="1" ht="27" customHeight="1">
      <c r="A71" s="74"/>
      <c r="B71" s="75"/>
      <c r="C71" s="76"/>
      <c r="D71" s="77"/>
      <c r="E71" s="9" t="s">
        <v>39</v>
      </c>
      <c r="F71" s="20">
        <f>I71+L71+O71+R71+U71+X71+AA71+AD71+AG71+AJ71+AM71+AP71</f>
        <v>0</v>
      </c>
      <c r="G71" s="20">
        <f>J71+M71+P71+S71+V71+Y71+AB71+AE71+AH71+AK71+AN71+AQ71</f>
        <v>0</v>
      </c>
      <c r="H71" s="4">
        <v>0</v>
      </c>
      <c r="I71" s="6">
        <f t="shared" si="67"/>
        <v>0</v>
      </c>
      <c r="J71" s="6">
        <f t="shared" si="67"/>
        <v>0</v>
      </c>
      <c r="K71" s="5">
        <v>0</v>
      </c>
      <c r="L71" s="6">
        <f t="shared" si="68"/>
        <v>0</v>
      </c>
      <c r="M71" s="6">
        <f t="shared" si="68"/>
        <v>0</v>
      </c>
      <c r="N71" s="6">
        <v>0</v>
      </c>
      <c r="O71" s="6">
        <f t="shared" si="69"/>
        <v>0</v>
      </c>
      <c r="P71" s="6">
        <f t="shared" si="69"/>
        <v>0</v>
      </c>
      <c r="Q71" s="6">
        <v>0</v>
      </c>
      <c r="R71" s="6">
        <f t="shared" si="70"/>
        <v>0</v>
      </c>
      <c r="S71" s="6">
        <f t="shared" si="70"/>
        <v>0</v>
      </c>
      <c r="T71" s="6">
        <v>0</v>
      </c>
      <c r="U71" s="6">
        <f t="shared" si="71"/>
        <v>0</v>
      </c>
      <c r="V71" s="6">
        <f t="shared" si="71"/>
        <v>0</v>
      </c>
      <c r="W71" s="6">
        <v>0</v>
      </c>
      <c r="X71" s="6">
        <f t="shared" si="72"/>
        <v>0</v>
      </c>
      <c r="Y71" s="6">
        <f t="shared" si="72"/>
        <v>0</v>
      </c>
      <c r="Z71" s="6">
        <v>0</v>
      </c>
      <c r="AA71" s="6">
        <f t="shared" si="73"/>
        <v>0</v>
      </c>
      <c r="AB71" s="6">
        <f t="shared" si="73"/>
        <v>0</v>
      </c>
      <c r="AC71" s="6">
        <v>0</v>
      </c>
      <c r="AD71" s="6">
        <f t="shared" si="74"/>
        <v>0</v>
      </c>
      <c r="AE71" s="6">
        <f t="shared" si="74"/>
        <v>0</v>
      </c>
      <c r="AF71" s="6">
        <v>0</v>
      </c>
      <c r="AG71" s="6">
        <f t="shared" si="75"/>
        <v>0</v>
      </c>
      <c r="AH71" s="6">
        <f t="shared" si="75"/>
        <v>0</v>
      </c>
      <c r="AI71" s="5">
        <v>0</v>
      </c>
      <c r="AJ71" s="6">
        <f t="shared" si="76"/>
        <v>0</v>
      </c>
      <c r="AK71" s="6">
        <f t="shared" si="76"/>
        <v>0</v>
      </c>
      <c r="AL71" s="5">
        <v>0</v>
      </c>
      <c r="AM71" s="6">
        <f t="shared" si="77"/>
        <v>0</v>
      </c>
      <c r="AN71" s="6">
        <f t="shared" si="77"/>
        <v>0</v>
      </c>
      <c r="AO71" s="5">
        <v>0</v>
      </c>
      <c r="AP71" s="6">
        <f t="shared" si="78"/>
        <v>0</v>
      </c>
      <c r="AQ71" s="6">
        <f t="shared" si="78"/>
        <v>0</v>
      </c>
      <c r="AR71" s="5">
        <v>0</v>
      </c>
      <c r="AS71" s="17"/>
      <c r="AT71" s="66"/>
    </row>
    <row r="72" spans="1:46" s="2" customFormat="1" ht="42" customHeight="1">
      <c r="A72" s="78"/>
      <c r="B72" s="79"/>
      <c r="C72" s="79"/>
      <c r="D72" s="80"/>
      <c r="E72" s="9" t="s">
        <v>40</v>
      </c>
      <c r="F72" s="20">
        <f>I72+L72+O72+R72+U72+X72+AA72+AD72+AG72+AJ72+AM72+AP72</f>
        <v>19305.599999999999</v>
      </c>
      <c r="G72" s="20">
        <f>J72+M72+P72+S72+V72+Y72+AB72+AE72+AH72+AK72+AN72+AQ72</f>
        <v>7420.3</v>
      </c>
      <c r="H72" s="19">
        <f t="shared" si="0"/>
        <v>38.435997845184822</v>
      </c>
      <c r="I72" s="6">
        <f t="shared" si="67"/>
        <v>523.5</v>
      </c>
      <c r="J72" s="6">
        <f t="shared" si="67"/>
        <v>520</v>
      </c>
      <c r="K72" s="6">
        <f t="shared" si="25"/>
        <v>99.331423113658062</v>
      </c>
      <c r="L72" s="6">
        <f t="shared" si="68"/>
        <v>1346.1999999999998</v>
      </c>
      <c r="M72" s="6">
        <f t="shared" si="68"/>
        <v>1349.6999999999998</v>
      </c>
      <c r="N72" s="6">
        <f t="shared" si="2"/>
        <v>100.25999108601991</v>
      </c>
      <c r="O72" s="6">
        <f t="shared" si="69"/>
        <v>1583.8</v>
      </c>
      <c r="P72" s="6">
        <f t="shared" si="69"/>
        <v>1283.8</v>
      </c>
      <c r="Q72" s="6">
        <f t="shared" si="3"/>
        <v>81.05821442101275</v>
      </c>
      <c r="R72" s="6">
        <f t="shared" si="70"/>
        <v>1673.9</v>
      </c>
      <c r="S72" s="6">
        <f t="shared" si="70"/>
        <v>1324.8</v>
      </c>
      <c r="T72" s="6">
        <f t="shared" si="4"/>
        <v>79.144512814385564</v>
      </c>
      <c r="U72" s="6">
        <f t="shared" si="71"/>
        <v>1482.9</v>
      </c>
      <c r="V72" s="6">
        <f t="shared" si="71"/>
        <v>1285.3000000000002</v>
      </c>
      <c r="W72" s="6">
        <f t="shared" si="9"/>
        <v>86.674758918335698</v>
      </c>
      <c r="X72" s="6">
        <f t="shared" si="72"/>
        <v>1961.8</v>
      </c>
      <c r="Y72" s="6">
        <f t="shared" si="72"/>
        <v>1656.6999999999998</v>
      </c>
      <c r="Z72" s="6">
        <f t="shared" si="15"/>
        <v>84.447955958813324</v>
      </c>
      <c r="AA72" s="6">
        <f t="shared" si="73"/>
        <v>2989.9</v>
      </c>
      <c r="AB72" s="6">
        <f t="shared" si="73"/>
        <v>0</v>
      </c>
      <c r="AC72" s="6">
        <f t="shared" si="5"/>
        <v>0</v>
      </c>
      <c r="AD72" s="6">
        <f t="shared" si="74"/>
        <v>2114.3999999999996</v>
      </c>
      <c r="AE72" s="6">
        <f t="shared" si="74"/>
        <v>0</v>
      </c>
      <c r="AF72" s="6">
        <f t="shared" si="18"/>
        <v>0</v>
      </c>
      <c r="AG72" s="6">
        <f t="shared" si="75"/>
        <v>1875.2</v>
      </c>
      <c r="AH72" s="6">
        <f t="shared" si="75"/>
        <v>0</v>
      </c>
      <c r="AI72" s="6">
        <f t="shared" si="19"/>
        <v>0</v>
      </c>
      <c r="AJ72" s="6">
        <f t="shared" si="76"/>
        <v>1248.5</v>
      </c>
      <c r="AK72" s="6">
        <f t="shared" si="76"/>
        <v>0</v>
      </c>
      <c r="AL72" s="6">
        <f t="shared" si="16"/>
        <v>0</v>
      </c>
      <c r="AM72" s="6">
        <f t="shared" si="77"/>
        <v>1232.7</v>
      </c>
      <c r="AN72" s="6">
        <f t="shared" si="77"/>
        <v>0</v>
      </c>
      <c r="AO72" s="6">
        <f t="shared" si="6"/>
        <v>0</v>
      </c>
      <c r="AP72" s="6">
        <f t="shared" si="78"/>
        <v>1272.8000000000002</v>
      </c>
      <c r="AQ72" s="6">
        <f t="shared" si="78"/>
        <v>0</v>
      </c>
      <c r="AR72" s="6">
        <f t="shared" si="10"/>
        <v>0</v>
      </c>
      <c r="AS72" s="17"/>
      <c r="AT72" s="67"/>
    </row>
    <row r="73" spans="1:46" s="2" customFormat="1" ht="12.75">
      <c r="A73" s="21"/>
      <c r="B73" s="22"/>
      <c r="C73" s="22"/>
      <c r="D73" s="22"/>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row>
    <row r="74" spans="1:46" s="2" customFormat="1" ht="12.75">
      <c r="A74" s="21"/>
      <c r="B74" s="22"/>
      <c r="C74" s="22"/>
      <c r="D74" s="22"/>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row>
    <row r="75" spans="1:46" s="2" customFormat="1" ht="12.75">
      <c r="A75" s="21"/>
      <c r="B75" s="22"/>
      <c r="C75" s="22"/>
      <c r="D75" s="22"/>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row>
    <row r="76" spans="1:46" s="2" customFormat="1" ht="12.75">
      <c r="A76" s="23" t="s">
        <v>30</v>
      </c>
      <c r="B76" s="24"/>
      <c r="C76" s="24"/>
      <c r="D76" s="24"/>
      <c r="E76" s="23"/>
      <c r="F76" s="23"/>
      <c r="G76" s="23"/>
      <c r="H76" s="23"/>
      <c r="I76" s="23" t="s">
        <v>35</v>
      </c>
      <c r="J76" s="23"/>
      <c r="K76" s="23"/>
      <c r="L76" s="23"/>
      <c r="M76" s="23"/>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row>
    <row r="77" spans="1:46" s="2" customFormat="1" ht="12.75">
      <c r="A77" s="23" t="s">
        <v>31</v>
      </c>
      <c r="B77" s="24"/>
      <c r="C77" s="24"/>
      <c r="D77" s="24"/>
      <c r="E77" s="23"/>
      <c r="F77" s="23"/>
      <c r="G77" s="23"/>
      <c r="H77" s="23"/>
      <c r="I77" s="23" t="s">
        <v>36</v>
      </c>
      <c r="J77" s="23"/>
      <c r="K77" s="23"/>
      <c r="L77" s="23"/>
      <c r="M77" s="23"/>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row>
    <row r="78" spans="1:46" s="2" customFormat="1" ht="12.75">
      <c r="A78" s="23" t="s">
        <v>65</v>
      </c>
      <c r="B78" s="24"/>
      <c r="C78" s="24"/>
      <c r="D78" s="24"/>
      <c r="E78" s="23"/>
      <c r="F78" s="23"/>
      <c r="G78" s="23"/>
      <c r="H78" s="23"/>
      <c r="I78" s="23" t="s">
        <v>32</v>
      </c>
      <c r="J78" s="23"/>
      <c r="K78" s="23"/>
      <c r="L78" s="23"/>
      <c r="M78" s="23"/>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row>
    <row r="79" spans="1:46" s="2" customFormat="1" ht="12.75">
      <c r="A79" s="23" t="s">
        <v>32</v>
      </c>
      <c r="B79" s="24"/>
      <c r="C79" s="24"/>
      <c r="D79" s="24"/>
      <c r="E79" s="23"/>
      <c r="F79" s="23"/>
      <c r="G79" s="23"/>
      <c r="H79" s="23"/>
      <c r="I79" s="23"/>
      <c r="J79" s="23"/>
      <c r="K79" s="23"/>
      <c r="L79" s="23"/>
      <c r="M79" s="23"/>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row>
    <row r="80" spans="1:46" s="2" customFormat="1" ht="12.75">
      <c r="A80" s="25"/>
      <c r="B80" s="26"/>
      <c r="C80" s="24" t="s">
        <v>66</v>
      </c>
      <c r="D80" s="24"/>
      <c r="E80" s="23"/>
      <c r="F80" s="23"/>
      <c r="G80" s="23"/>
      <c r="H80" s="23"/>
      <c r="I80" s="25"/>
      <c r="J80" s="25"/>
      <c r="K80" s="25"/>
      <c r="L80" s="25"/>
      <c r="M80" s="23"/>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row>
    <row r="81" spans="1:46" s="2" customFormat="1" ht="12.75">
      <c r="A81" s="23" t="s">
        <v>33</v>
      </c>
      <c r="B81" s="24"/>
      <c r="C81" s="24"/>
      <c r="D81" s="24"/>
      <c r="E81" s="23"/>
      <c r="F81" s="23"/>
      <c r="G81" s="23"/>
      <c r="H81" s="23"/>
      <c r="I81" s="23" t="s">
        <v>37</v>
      </c>
      <c r="J81" s="24"/>
      <c r="K81" s="23"/>
      <c r="L81" s="23"/>
      <c r="M81" s="23"/>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row>
    <row r="82" spans="1:46" s="2" customFormat="1" ht="12.75">
      <c r="A82" s="23"/>
      <c r="B82" s="24"/>
      <c r="C82" s="24"/>
      <c r="D82" s="24"/>
      <c r="E82" s="23"/>
      <c r="F82" s="23"/>
      <c r="G82" s="23"/>
      <c r="H82" s="23"/>
      <c r="I82" s="23"/>
      <c r="J82" s="23"/>
      <c r="K82" s="23"/>
      <c r="L82" s="23"/>
      <c r="M82" s="23"/>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row>
    <row r="83" spans="1:46" s="2" customFormat="1" ht="12.75">
      <c r="A83" s="23"/>
      <c r="B83" s="24"/>
      <c r="C83" s="24"/>
      <c r="D83" s="24"/>
      <c r="E83" s="23"/>
      <c r="F83" s="23"/>
      <c r="G83" s="23"/>
      <c r="H83" s="23"/>
      <c r="I83" s="23"/>
      <c r="J83" s="23"/>
      <c r="K83" s="23"/>
      <c r="L83" s="23"/>
      <c r="M83" s="23"/>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row>
    <row r="84" spans="1:46" s="2" customFormat="1" ht="12.75">
      <c r="A84" s="23" t="s">
        <v>34</v>
      </c>
      <c r="B84" s="24"/>
      <c r="C84" s="24"/>
      <c r="D84" s="24"/>
      <c r="E84" s="23"/>
      <c r="F84" s="23"/>
      <c r="G84" s="23"/>
      <c r="H84" s="23"/>
      <c r="I84" s="23"/>
      <c r="J84" s="23"/>
      <c r="K84" s="23"/>
      <c r="L84" s="23"/>
      <c r="M84" s="23"/>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row>
    <row r="85" spans="1:46" s="2" customFormat="1" ht="12.75">
      <c r="A85" s="23" t="s">
        <v>43</v>
      </c>
      <c r="B85" s="24"/>
      <c r="C85" s="24"/>
      <c r="D85" s="24"/>
      <c r="E85" s="23"/>
      <c r="F85" s="23"/>
      <c r="G85" s="23"/>
      <c r="H85" s="23"/>
      <c r="I85" s="23"/>
      <c r="J85" s="23"/>
      <c r="K85" s="23"/>
      <c r="L85" s="23"/>
      <c r="M85" s="23"/>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row>
    <row r="86" spans="1:46" s="2" customFormat="1" ht="12.75">
      <c r="A86" s="23" t="s">
        <v>32</v>
      </c>
      <c r="B86" s="24"/>
      <c r="C86" s="24"/>
      <c r="D86" s="24"/>
      <c r="E86" s="23"/>
      <c r="F86" s="23"/>
      <c r="G86" s="23"/>
      <c r="H86" s="23"/>
      <c r="I86" s="23"/>
      <c r="J86" s="23"/>
      <c r="K86" s="23"/>
      <c r="L86" s="23"/>
      <c r="M86" s="23"/>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row>
    <row r="87" spans="1:46" s="2" customFormat="1" ht="12.75">
      <c r="A87" s="23" t="s">
        <v>44</v>
      </c>
      <c r="B87" s="24"/>
      <c r="C87" s="24"/>
      <c r="D87" s="24"/>
      <c r="E87" s="23"/>
      <c r="F87" s="23"/>
      <c r="G87" s="23"/>
      <c r="H87" s="23"/>
      <c r="I87" s="23"/>
      <c r="J87" s="23"/>
      <c r="K87" s="23"/>
      <c r="L87" s="23"/>
      <c r="M87" s="23"/>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row>
    <row r="88" spans="1:46" s="2" customFormat="1" ht="12.75">
      <c r="A88" s="23" t="s">
        <v>42</v>
      </c>
      <c r="B88" s="24"/>
      <c r="C88" s="24"/>
      <c r="D88" s="24"/>
      <c r="E88" s="23"/>
      <c r="F88" s="23"/>
      <c r="G88" s="23"/>
      <c r="H88" s="23"/>
      <c r="I88" s="23"/>
      <c r="J88" s="23"/>
      <c r="K88" s="23"/>
      <c r="L88" s="23"/>
      <c r="M88" s="23"/>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row>
    <row r="89" spans="1:46" s="2" customFormat="1" ht="12.75">
      <c r="A89" s="23"/>
      <c r="B89" s="24"/>
      <c r="C89" s="24"/>
      <c r="D89" s="24"/>
      <c r="E89" s="23"/>
      <c r="F89" s="23"/>
      <c r="G89" s="23"/>
      <c r="H89" s="23"/>
      <c r="I89" s="23"/>
      <c r="J89" s="23"/>
      <c r="K89" s="23"/>
      <c r="L89" s="23"/>
      <c r="M89" s="23"/>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row>
    <row r="90" spans="1:46" s="2" customFormat="1" ht="12.75">
      <c r="A90" s="23"/>
      <c r="B90" s="24"/>
      <c r="C90" s="24"/>
      <c r="D90" s="24"/>
      <c r="E90" s="23"/>
      <c r="F90" s="23"/>
      <c r="G90" s="23"/>
      <c r="H90" s="23"/>
      <c r="I90" s="23"/>
      <c r="J90" s="23"/>
      <c r="K90" s="23"/>
      <c r="L90" s="23"/>
      <c r="M90" s="23"/>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row>
    <row r="91" spans="1:46" s="2" customFormat="1" ht="12.75">
      <c r="A91" s="23"/>
      <c r="B91" s="24"/>
      <c r="C91" s="24"/>
      <c r="D91" s="24"/>
      <c r="E91" s="23"/>
      <c r="F91" s="23"/>
      <c r="G91" s="23"/>
      <c r="H91" s="23"/>
      <c r="I91" s="23"/>
      <c r="J91" s="23"/>
      <c r="K91" s="23"/>
      <c r="L91" s="23"/>
      <c r="M91" s="23"/>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row>
    <row r="92" spans="1:46" s="2" customFormat="1" ht="12.75">
      <c r="A92" s="21"/>
      <c r="B92" s="22"/>
      <c r="C92" s="22"/>
      <c r="D92" s="22"/>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row>
    <row r="93" spans="1:46" s="2" customFormat="1" ht="12.75">
      <c r="A93" s="21"/>
      <c r="B93" s="22"/>
      <c r="C93" s="22"/>
      <c r="D93" s="22"/>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row>
    <row r="94" spans="1:46" s="2" customFormat="1" ht="12.75">
      <c r="A94" s="21"/>
      <c r="B94" s="22"/>
      <c r="C94" s="22"/>
      <c r="D94" s="22"/>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row>
    <row r="95" spans="1:46" s="2" customFormat="1" ht="12.75">
      <c r="A95" s="21"/>
      <c r="B95" s="22"/>
      <c r="C95" s="22"/>
      <c r="D95" s="22"/>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row>
    <row r="96" spans="1:46" s="2" customFormat="1" ht="12.75">
      <c r="A96" s="21"/>
      <c r="B96" s="22"/>
      <c r="C96" s="22"/>
      <c r="D96" s="22"/>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row>
    <row r="97" spans="1:46" s="2" customFormat="1" ht="12.75">
      <c r="A97" s="21"/>
      <c r="B97" s="22"/>
      <c r="C97" s="22"/>
      <c r="D97" s="22"/>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row>
    <row r="98" spans="1:46" s="2" customFormat="1" ht="12.75">
      <c r="A98" s="21"/>
      <c r="B98" s="22"/>
      <c r="C98" s="22"/>
      <c r="D98" s="22"/>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row>
    <row r="99" spans="1:46" s="2" customFormat="1" ht="12.75">
      <c r="A99" s="21"/>
      <c r="B99" s="22"/>
      <c r="C99" s="22"/>
      <c r="D99" s="22"/>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row>
    <row r="100" spans="1:46" s="2" customFormat="1" ht="12.75">
      <c r="A100" s="21"/>
      <c r="B100" s="22"/>
      <c r="C100" s="22"/>
      <c r="D100" s="22"/>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row>
    <row r="101" spans="1:46" s="2" customFormat="1" ht="12.75">
      <c r="A101" s="21"/>
      <c r="B101" s="22"/>
      <c r="C101" s="22"/>
      <c r="D101" s="22"/>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row>
    <row r="102" spans="1:46" s="2" customFormat="1" ht="12.75">
      <c r="A102" s="21"/>
      <c r="B102" s="22"/>
      <c r="C102" s="22"/>
      <c r="D102" s="22"/>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row>
    <row r="103" spans="1:46" s="2" customFormat="1" ht="12.75">
      <c r="A103" s="21"/>
      <c r="B103" s="22"/>
      <c r="C103" s="22"/>
      <c r="D103" s="22"/>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row>
    <row r="104" spans="1:46" s="2" customFormat="1" ht="12.75">
      <c r="A104" s="21"/>
      <c r="B104" s="22"/>
      <c r="C104" s="22"/>
      <c r="D104" s="22"/>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row>
    <row r="105" spans="1:46" s="2" customFormat="1" ht="12.75">
      <c r="A105" s="21"/>
      <c r="B105" s="22"/>
      <c r="C105" s="22"/>
      <c r="D105" s="22"/>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row>
    <row r="106" spans="1:46" s="2" customFormat="1" ht="12.75">
      <c r="A106" s="21"/>
      <c r="B106" s="22"/>
      <c r="C106" s="22"/>
      <c r="D106" s="22"/>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row>
    <row r="107" spans="1:46" s="2" customFormat="1" ht="12.75">
      <c r="A107" s="21"/>
      <c r="B107" s="22"/>
      <c r="C107" s="22"/>
      <c r="D107" s="22"/>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row>
    <row r="108" spans="1:46" s="2" customFormat="1" ht="12.75">
      <c r="A108" s="21"/>
      <c r="B108" s="22"/>
      <c r="C108" s="22"/>
      <c r="D108" s="22"/>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row>
    <row r="109" spans="1:46" s="2" customFormat="1" ht="12.75">
      <c r="A109" s="21"/>
      <c r="B109" s="22"/>
      <c r="C109" s="22"/>
      <c r="D109" s="22"/>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row>
    <row r="110" spans="1:46" s="2" customFormat="1" ht="12.75">
      <c r="A110" s="21"/>
      <c r="B110" s="22"/>
      <c r="C110" s="22"/>
      <c r="D110" s="22"/>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row>
    <row r="111" spans="1:46" s="2" customFormat="1" ht="12.75">
      <c r="A111" s="21"/>
      <c r="B111" s="22"/>
      <c r="C111" s="22"/>
      <c r="D111" s="22"/>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row>
    <row r="112" spans="1:46" s="2" customFormat="1" ht="12.75">
      <c r="A112" s="21"/>
      <c r="B112" s="22"/>
      <c r="C112" s="22"/>
      <c r="D112" s="22"/>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row>
    <row r="113" spans="1:46" s="2" customFormat="1" ht="12.75">
      <c r="A113" s="21"/>
      <c r="B113" s="22"/>
      <c r="C113" s="22"/>
      <c r="D113" s="22"/>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row>
    <row r="114" spans="1:46" s="2" customFormat="1" ht="12.75">
      <c r="A114" s="21"/>
      <c r="B114" s="22"/>
      <c r="C114" s="22"/>
      <c r="D114" s="22"/>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row>
    <row r="115" spans="1:46" s="2" customFormat="1" ht="12.75">
      <c r="A115" s="21"/>
      <c r="B115" s="22"/>
      <c r="C115" s="22"/>
      <c r="D115" s="22"/>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row>
    <row r="116" spans="1:46" s="2" customFormat="1" ht="12.75">
      <c r="A116" s="21"/>
      <c r="B116" s="22"/>
      <c r="C116" s="22"/>
      <c r="D116" s="22"/>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row>
    <row r="117" spans="1:46" s="2" customFormat="1" ht="12.75">
      <c r="A117" s="21"/>
      <c r="B117" s="22"/>
      <c r="C117" s="22"/>
      <c r="D117" s="22"/>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row>
    <row r="118" spans="1:46" s="2" customFormat="1" ht="12.75">
      <c r="A118" s="21"/>
      <c r="B118" s="22"/>
      <c r="C118" s="22"/>
      <c r="D118" s="22"/>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row>
    <row r="119" spans="1:46" s="2" customFormat="1" ht="12.75">
      <c r="A119" s="21"/>
      <c r="B119" s="22"/>
      <c r="C119" s="22"/>
      <c r="D119" s="22"/>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row>
    <row r="120" spans="1:46" s="2" customFormat="1" ht="12.75">
      <c r="A120" s="21"/>
      <c r="B120" s="22"/>
      <c r="C120" s="22"/>
      <c r="D120" s="22"/>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row>
    <row r="121" spans="1:46" s="2" customFormat="1" ht="12.75">
      <c r="A121" s="21"/>
      <c r="B121" s="22"/>
      <c r="C121" s="22"/>
      <c r="D121" s="22"/>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row>
    <row r="122" spans="1:46" s="2" customFormat="1" ht="12.75">
      <c r="A122" s="21"/>
      <c r="B122" s="22"/>
      <c r="C122" s="22"/>
      <c r="D122" s="22"/>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row>
    <row r="123" spans="1:46" s="2" customFormat="1" ht="12.75">
      <c r="A123" s="21"/>
      <c r="B123" s="22"/>
      <c r="C123" s="22"/>
      <c r="D123" s="22"/>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row>
    <row r="124" spans="1:46" s="2" customFormat="1" ht="12.75">
      <c r="A124" s="21"/>
      <c r="B124" s="22"/>
      <c r="C124" s="22"/>
      <c r="D124" s="22"/>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row>
    <row r="125" spans="1:46" s="2" customFormat="1" ht="12.75">
      <c r="A125" s="21"/>
      <c r="B125" s="22"/>
      <c r="C125" s="22"/>
      <c r="D125" s="22"/>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row>
    <row r="126" spans="1:46" s="2" customFormat="1" ht="12.75">
      <c r="A126" s="21"/>
      <c r="B126" s="22"/>
      <c r="C126" s="22"/>
      <c r="D126" s="22"/>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row>
    <row r="127" spans="1:46" s="2" customFormat="1" ht="12.75">
      <c r="A127" s="21"/>
      <c r="B127" s="22"/>
      <c r="C127" s="22"/>
      <c r="D127" s="22"/>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row>
    <row r="128" spans="1:46" s="2" customFormat="1" ht="12.75">
      <c r="A128" s="21"/>
      <c r="B128" s="22"/>
      <c r="C128" s="22"/>
      <c r="D128" s="22"/>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row>
    <row r="129" spans="1:46" s="2" customFormat="1" ht="12.75">
      <c r="A129" s="21"/>
      <c r="B129" s="22"/>
      <c r="C129" s="22"/>
      <c r="D129" s="22"/>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row>
    <row r="130" spans="1:46" s="2" customFormat="1" ht="12.75">
      <c r="A130" s="21"/>
      <c r="B130" s="22"/>
      <c r="C130" s="22"/>
      <c r="D130" s="22"/>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row>
    <row r="131" spans="1:46" s="2" customFormat="1" ht="12.75">
      <c r="A131" s="21"/>
      <c r="B131" s="22"/>
      <c r="C131" s="22"/>
      <c r="D131" s="22"/>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row>
    <row r="132" spans="1:46" s="2" customFormat="1" ht="12.75">
      <c r="A132" s="21"/>
      <c r="B132" s="22"/>
      <c r="C132" s="22"/>
      <c r="D132" s="22"/>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row>
    <row r="133" spans="1:46" s="2" customFormat="1" ht="12.75">
      <c r="A133" s="21"/>
      <c r="B133" s="22"/>
      <c r="C133" s="22"/>
      <c r="D133" s="22"/>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row>
    <row r="134" spans="1:46" s="2" customFormat="1" ht="12.75">
      <c r="A134" s="21"/>
      <c r="B134" s="22"/>
      <c r="C134" s="22"/>
      <c r="D134" s="22"/>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row>
    <row r="135" spans="1:46" s="2" customFormat="1" ht="12.75">
      <c r="A135" s="21"/>
      <c r="B135" s="22"/>
      <c r="C135" s="22"/>
      <c r="D135" s="22"/>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row>
    <row r="136" spans="1:46" s="2" customFormat="1" ht="12.75">
      <c r="A136" s="21"/>
      <c r="B136" s="22"/>
      <c r="C136" s="22"/>
      <c r="D136" s="22"/>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row>
    <row r="137" spans="1:46" s="2" customFormat="1" ht="12.75">
      <c r="A137" s="21"/>
      <c r="B137" s="22"/>
      <c r="C137" s="22"/>
      <c r="D137" s="22"/>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row>
    <row r="138" spans="1:46" s="2" customFormat="1" ht="12.75">
      <c r="A138" s="21"/>
      <c r="B138" s="22"/>
      <c r="C138" s="22"/>
      <c r="D138" s="22"/>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row>
    <row r="139" spans="1:46" s="2" customFormat="1" ht="12.75">
      <c r="B139" s="3"/>
      <c r="C139" s="3"/>
      <c r="D139" s="3"/>
    </row>
    <row r="140" spans="1:46" s="2" customFormat="1" ht="12.75">
      <c r="B140" s="3"/>
      <c r="C140" s="3"/>
      <c r="D140" s="3"/>
    </row>
    <row r="141" spans="1:46" s="2" customFormat="1" ht="12.75">
      <c r="B141" s="3"/>
      <c r="C141" s="3"/>
      <c r="D141" s="3"/>
    </row>
    <row r="142" spans="1:46" s="2" customFormat="1" ht="12.75">
      <c r="B142" s="3"/>
      <c r="C142" s="3"/>
      <c r="D142" s="3"/>
    </row>
    <row r="143" spans="1:46" s="2" customFormat="1" ht="12.75">
      <c r="B143" s="3"/>
      <c r="C143" s="3"/>
      <c r="D143" s="3"/>
    </row>
    <row r="144" spans="1:46" s="2" customFormat="1" ht="12.75">
      <c r="B144" s="3"/>
      <c r="C144" s="3"/>
      <c r="D144" s="3"/>
    </row>
    <row r="145" spans="2:4" s="2" customFormat="1" ht="12.75">
      <c r="B145" s="3"/>
      <c r="C145" s="3"/>
      <c r="D145" s="3"/>
    </row>
    <row r="146" spans="2:4" s="2" customFormat="1" ht="12.75">
      <c r="B146" s="3"/>
      <c r="C146" s="3"/>
      <c r="D146" s="3"/>
    </row>
    <row r="147" spans="2:4" s="2" customFormat="1" ht="12.75">
      <c r="B147" s="3"/>
      <c r="C147" s="3"/>
      <c r="D147" s="3"/>
    </row>
    <row r="148" spans="2:4" s="2" customFormat="1" ht="12.75">
      <c r="B148" s="3"/>
      <c r="C148" s="3"/>
      <c r="D148" s="3"/>
    </row>
    <row r="149" spans="2:4" s="2" customFormat="1" ht="12.75">
      <c r="B149" s="3"/>
      <c r="C149" s="3"/>
      <c r="D149" s="3"/>
    </row>
    <row r="150" spans="2:4" s="2" customFormat="1" ht="12.75">
      <c r="B150" s="3"/>
      <c r="C150" s="3"/>
      <c r="D150" s="3"/>
    </row>
    <row r="151" spans="2:4" s="2" customFormat="1" ht="12.75">
      <c r="B151" s="3"/>
      <c r="C151" s="3"/>
      <c r="D151" s="3"/>
    </row>
    <row r="152" spans="2:4" s="2" customFormat="1" ht="12.75">
      <c r="B152" s="3"/>
      <c r="C152" s="3"/>
      <c r="D152" s="3"/>
    </row>
    <row r="153" spans="2:4" s="2" customFormat="1" ht="12.75">
      <c r="B153" s="3"/>
      <c r="C153" s="3"/>
      <c r="D153" s="3"/>
    </row>
    <row r="154" spans="2:4" s="2" customFormat="1" ht="12.75">
      <c r="B154" s="3"/>
      <c r="C154" s="3"/>
      <c r="D154" s="3"/>
    </row>
    <row r="155" spans="2:4" s="2" customFormat="1" ht="12.75">
      <c r="B155" s="3"/>
      <c r="C155" s="3"/>
      <c r="D155" s="3"/>
    </row>
    <row r="156" spans="2:4" s="2" customFormat="1" ht="12.75">
      <c r="B156" s="3"/>
      <c r="C156" s="3"/>
      <c r="D156" s="3"/>
    </row>
    <row r="157" spans="2:4" s="2" customFormat="1" ht="12.75">
      <c r="B157" s="3"/>
      <c r="C157" s="3"/>
      <c r="D157" s="3"/>
    </row>
    <row r="158" spans="2:4" s="2" customFormat="1" ht="12.75">
      <c r="B158" s="3"/>
      <c r="C158" s="3"/>
      <c r="D158" s="3"/>
    </row>
    <row r="159" spans="2:4" s="2" customFormat="1" ht="12.75">
      <c r="B159" s="3"/>
      <c r="C159" s="3"/>
      <c r="D159" s="3"/>
    </row>
    <row r="160" spans="2:4" s="2" customFormat="1" ht="12.75">
      <c r="B160" s="3"/>
      <c r="C160" s="3"/>
      <c r="D160" s="3"/>
    </row>
    <row r="161" spans="2:4" s="2" customFormat="1" ht="12.75">
      <c r="B161" s="3"/>
      <c r="C161" s="3"/>
      <c r="D161" s="3"/>
    </row>
    <row r="162" spans="2:4" s="2" customFormat="1" ht="12.75">
      <c r="B162" s="3"/>
      <c r="C162" s="3"/>
      <c r="D162" s="3"/>
    </row>
    <row r="163" spans="2:4" s="2" customFormat="1" ht="12.75">
      <c r="B163" s="3"/>
      <c r="C163" s="3"/>
      <c r="D163" s="3"/>
    </row>
    <row r="164" spans="2:4" s="2" customFormat="1" ht="12.75">
      <c r="B164" s="3"/>
      <c r="C164" s="3"/>
      <c r="D164" s="3"/>
    </row>
    <row r="165" spans="2:4" s="2" customFormat="1" ht="12.75">
      <c r="B165" s="3"/>
      <c r="C165" s="3"/>
      <c r="D165" s="3"/>
    </row>
    <row r="166" spans="2:4" s="2" customFormat="1" ht="12.75">
      <c r="B166" s="3"/>
      <c r="C166" s="3"/>
      <c r="D166" s="3"/>
    </row>
    <row r="167" spans="2:4" s="2" customFormat="1" ht="12.75">
      <c r="B167" s="3"/>
      <c r="C167" s="3"/>
      <c r="D167" s="3"/>
    </row>
    <row r="168" spans="2:4" s="2" customFormat="1" ht="12.75">
      <c r="B168" s="3"/>
      <c r="C168" s="3"/>
      <c r="D168" s="3"/>
    </row>
    <row r="169" spans="2:4" s="2" customFormat="1" ht="12.75">
      <c r="B169" s="3"/>
      <c r="C169" s="3"/>
      <c r="D169" s="3"/>
    </row>
    <row r="170" spans="2:4" s="2" customFormat="1" ht="12.75">
      <c r="B170" s="3"/>
      <c r="C170" s="3"/>
      <c r="D170" s="3"/>
    </row>
    <row r="171" spans="2:4" s="2" customFormat="1" ht="12.75">
      <c r="B171" s="3"/>
      <c r="C171" s="3"/>
      <c r="D171" s="3"/>
    </row>
    <row r="172" spans="2:4" s="2" customFormat="1" ht="12.75">
      <c r="B172" s="3"/>
      <c r="C172" s="3"/>
      <c r="D172" s="3"/>
    </row>
    <row r="173" spans="2:4" s="2" customFormat="1" ht="12.75">
      <c r="B173" s="3"/>
      <c r="C173" s="3"/>
      <c r="D173" s="3"/>
    </row>
    <row r="174" spans="2:4" s="2" customFormat="1" ht="12.75">
      <c r="B174" s="3"/>
      <c r="C174" s="3"/>
      <c r="D174" s="3"/>
    </row>
    <row r="175" spans="2:4" s="2" customFormat="1" ht="12.75">
      <c r="B175" s="3"/>
      <c r="C175" s="3"/>
      <c r="D175" s="3"/>
    </row>
    <row r="176" spans="2:4" s="2" customFormat="1" ht="12.75">
      <c r="B176" s="3"/>
      <c r="C176" s="3"/>
      <c r="D176" s="3"/>
    </row>
    <row r="177" spans="2:4" s="2" customFormat="1" ht="12.75">
      <c r="B177" s="3"/>
      <c r="C177" s="3"/>
      <c r="D177" s="3"/>
    </row>
    <row r="178" spans="2:4" s="2" customFormat="1" ht="12.75">
      <c r="B178" s="3"/>
      <c r="C178" s="3"/>
      <c r="D178" s="3"/>
    </row>
    <row r="179" spans="2:4" s="2" customFormat="1" ht="12.75">
      <c r="B179" s="3"/>
      <c r="C179" s="3"/>
      <c r="D179" s="3"/>
    </row>
    <row r="180" spans="2:4" s="2" customFormat="1" ht="12.75">
      <c r="B180" s="3"/>
      <c r="C180" s="3"/>
      <c r="D180" s="3"/>
    </row>
    <row r="181" spans="2:4" s="2" customFormat="1" ht="12.75">
      <c r="B181" s="3"/>
      <c r="C181" s="3"/>
      <c r="D181" s="3"/>
    </row>
    <row r="182" spans="2:4" s="2" customFormat="1" ht="12.75">
      <c r="B182" s="3"/>
      <c r="C182" s="3"/>
      <c r="D182" s="3"/>
    </row>
    <row r="183" spans="2:4" s="2" customFormat="1" ht="12.75">
      <c r="B183" s="3"/>
      <c r="C183" s="3"/>
      <c r="D183" s="3"/>
    </row>
    <row r="184" spans="2:4" s="2" customFormat="1" ht="12.75">
      <c r="B184" s="3"/>
      <c r="C184" s="3"/>
      <c r="D184" s="3"/>
    </row>
    <row r="185" spans="2:4" s="2" customFormat="1" ht="12.75">
      <c r="B185" s="3"/>
      <c r="C185" s="3"/>
      <c r="D185" s="3"/>
    </row>
    <row r="186" spans="2:4" s="2" customFormat="1" ht="12.75">
      <c r="B186" s="3"/>
      <c r="C186" s="3"/>
      <c r="D186" s="3"/>
    </row>
    <row r="187" spans="2:4" s="2" customFormat="1" ht="12.75">
      <c r="B187" s="3"/>
      <c r="C187" s="3"/>
      <c r="D187" s="3"/>
    </row>
    <row r="188" spans="2:4" s="2" customFormat="1" ht="12.75">
      <c r="B188" s="3"/>
      <c r="C188" s="3"/>
      <c r="D188" s="3"/>
    </row>
    <row r="189" spans="2:4" s="2" customFormat="1" ht="12.75">
      <c r="B189" s="3"/>
      <c r="C189" s="3"/>
      <c r="D189" s="3"/>
    </row>
    <row r="190" spans="2:4" s="2" customFormat="1" ht="12.75">
      <c r="B190" s="3"/>
      <c r="C190" s="3"/>
      <c r="D190" s="3"/>
    </row>
    <row r="191" spans="2:4" s="2" customFormat="1" ht="12.75">
      <c r="B191" s="3"/>
      <c r="C191" s="3"/>
      <c r="D191" s="3"/>
    </row>
    <row r="192" spans="2:4" s="2" customFormat="1" ht="12.75">
      <c r="B192" s="3"/>
      <c r="C192" s="3"/>
      <c r="D192" s="3"/>
    </row>
    <row r="193" spans="2:4" s="2" customFormat="1" ht="12.75">
      <c r="B193" s="3"/>
      <c r="C193" s="3"/>
      <c r="D193" s="3"/>
    </row>
    <row r="194" spans="2:4" s="2" customFormat="1" ht="12.75">
      <c r="B194" s="3"/>
      <c r="C194" s="3"/>
      <c r="D194" s="3"/>
    </row>
    <row r="195" spans="2:4" s="2" customFormat="1" ht="12.75">
      <c r="B195" s="3"/>
      <c r="C195" s="3"/>
      <c r="D195" s="3"/>
    </row>
    <row r="196" spans="2:4" s="2" customFormat="1" ht="12.75">
      <c r="B196" s="3"/>
      <c r="C196" s="3"/>
      <c r="D196" s="3"/>
    </row>
    <row r="197" spans="2:4" s="2" customFormat="1" ht="12.75">
      <c r="B197" s="3"/>
      <c r="C197" s="3"/>
      <c r="D197" s="3"/>
    </row>
    <row r="198" spans="2:4" s="2" customFormat="1" ht="12.75">
      <c r="B198" s="3"/>
      <c r="C198" s="3"/>
      <c r="D198" s="3"/>
    </row>
    <row r="199" spans="2:4" s="2" customFormat="1" ht="12.75">
      <c r="B199" s="3"/>
      <c r="C199" s="3"/>
      <c r="D199" s="3"/>
    </row>
    <row r="200" spans="2:4" s="2" customFormat="1" ht="12.75">
      <c r="B200" s="3"/>
      <c r="C200" s="3"/>
      <c r="D200" s="3"/>
    </row>
    <row r="201" spans="2:4" s="2" customFormat="1" ht="12.75">
      <c r="B201" s="3"/>
      <c r="C201" s="3"/>
      <c r="D201" s="3"/>
    </row>
    <row r="202" spans="2:4" s="2" customFormat="1" ht="12.75">
      <c r="B202" s="3"/>
      <c r="C202" s="3"/>
      <c r="D202" s="3"/>
    </row>
    <row r="203" spans="2:4" s="2" customFormat="1" ht="12.75">
      <c r="B203" s="3"/>
      <c r="C203" s="3"/>
      <c r="D203" s="3"/>
    </row>
    <row r="204" spans="2:4" s="2" customFormat="1" ht="12.75">
      <c r="B204" s="3"/>
      <c r="C204" s="3"/>
      <c r="D204" s="3"/>
    </row>
    <row r="205" spans="2:4" s="2" customFormat="1" ht="12.75">
      <c r="B205" s="3"/>
      <c r="C205" s="3"/>
      <c r="D205" s="3"/>
    </row>
    <row r="206" spans="2:4" s="2" customFormat="1" ht="12.75">
      <c r="B206" s="3"/>
      <c r="C206" s="3"/>
      <c r="D206" s="3"/>
    </row>
    <row r="207" spans="2:4" s="2" customFormat="1" ht="12.75">
      <c r="B207" s="3"/>
      <c r="C207" s="3"/>
      <c r="D207" s="3"/>
    </row>
    <row r="208" spans="2:4" s="2" customFormat="1" ht="12.75">
      <c r="B208" s="3"/>
      <c r="C208" s="3"/>
      <c r="D208" s="3"/>
    </row>
    <row r="209" spans="2:4" s="2" customFormat="1" ht="12.75">
      <c r="B209" s="3"/>
      <c r="C209" s="3"/>
      <c r="D209" s="3"/>
    </row>
  </sheetData>
  <mergeCells count="142">
    <mergeCell ref="A70:D72"/>
    <mergeCell ref="AT70:AT72"/>
    <mergeCell ref="A67:A69"/>
    <mergeCell ref="B67:B69"/>
    <mergeCell ref="C67:C69"/>
    <mergeCell ref="D67:D69"/>
    <mergeCell ref="AS67:AS69"/>
    <mergeCell ref="AT67:AT69"/>
    <mergeCell ref="A64:A66"/>
    <mergeCell ref="B64:B66"/>
    <mergeCell ref="C64:C66"/>
    <mergeCell ref="D64:D66"/>
    <mergeCell ref="AS64:AS66"/>
    <mergeCell ref="AT64:AT66"/>
    <mergeCell ref="A61:A63"/>
    <mergeCell ref="B61:B63"/>
    <mergeCell ref="C61:C63"/>
    <mergeCell ref="D61:D63"/>
    <mergeCell ref="AS61:AS63"/>
    <mergeCell ref="AT61:AT63"/>
    <mergeCell ref="A58:A60"/>
    <mergeCell ref="B58:B60"/>
    <mergeCell ref="C58:C60"/>
    <mergeCell ref="D58:D60"/>
    <mergeCell ref="AS58:AS60"/>
    <mergeCell ref="AT58:AT60"/>
    <mergeCell ref="A55:A57"/>
    <mergeCell ref="B55:B57"/>
    <mergeCell ref="C55:C57"/>
    <mergeCell ref="D55:D57"/>
    <mergeCell ref="AS55:AS57"/>
    <mergeCell ref="AT55:AT57"/>
    <mergeCell ref="A52:A54"/>
    <mergeCell ref="B52:B54"/>
    <mergeCell ref="C52:C54"/>
    <mergeCell ref="D52:D54"/>
    <mergeCell ref="AS52:AS54"/>
    <mergeCell ref="AT52:AT54"/>
    <mergeCell ref="A49:A51"/>
    <mergeCell ref="B49:B51"/>
    <mergeCell ref="C49:C51"/>
    <mergeCell ref="D49:D51"/>
    <mergeCell ref="AS49:AS51"/>
    <mergeCell ref="AT49:AT51"/>
    <mergeCell ref="A46:A48"/>
    <mergeCell ref="B46:B48"/>
    <mergeCell ref="C46:C48"/>
    <mergeCell ref="D46:D48"/>
    <mergeCell ref="AS46:AS48"/>
    <mergeCell ref="AT46:AT48"/>
    <mergeCell ref="A43:A45"/>
    <mergeCell ref="B43:B45"/>
    <mergeCell ref="C43:C45"/>
    <mergeCell ref="D43:D45"/>
    <mergeCell ref="AS43:AS45"/>
    <mergeCell ref="AT43:AT45"/>
    <mergeCell ref="A40:A42"/>
    <mergeCell ref="B40:B42"/>
    <mergeCell ref="C40:C42"/>
    <mergeCell ref="D40:D42"/>
    <mergeCell ref="AS40:AS42"/>
    <mergeCell ref="AT40:AT42"/>
    <mergeCell ref="A37:A39"/>
    <mergeCell ref="B37:B39"/>
    <mergeCell ref="C37:C39"/>
    <mergeCell ref="D37:D39"/>
    <mergeCell ref="AS37:AS39"/>
    <mergeCell ref="AT37:AT39"/>
    <mergeCell ref="A34:A36"/>
    <mergeCell ref="B34:B36"/>
    <mergeCell ref="C34:C36"/>
    <mergeCell ref="D34:D36"/>
    <mergeCell ref="AS34:AS36"/>
    <mergeCell ref="AT34:AT36"/>
    <mergeCell ref="A31:A33"/>
    <mergeCell ref="B31:B33"/>
    <mergeCell ref="C31:C33"/>
    <mergeCell ref="D31:D33"/>
    <mergeCell ref="AS31:AS33"/>
    <mergeCell ref="AT31:AT33"/>
    <mergeCell ref="A28:A30"/>
    <mergeCell ref="B28:B30"/>
    <mergeCell ref="C28:C30"/>
    <mergeCell ref="D28:D30"/>
    <mergeCell ref="AS28:AS30"/>
    <mergeCell ref="AT28:AT30"/>
    <mergeCell ref="A25:A27"/>
    <mergeCell ref="B25:B27"/>
    <mergeCell ref="C25:C27"/>
    <mergeCell ref="D25:D27"/>
    <mergeCell ref="AS25:AS27"/>
    <mergeCell ref="AT25:AT27"/>
    <mergeCell ref="A22:A24"/>
    <mergeCell ref="B22:B24"/>
    <mergeCell ref="C22:C24"/>
    <mergeCell ref="D22:D24"/>
    <mergeCell ref="AS22:AS24"/>
    <mergeCell ref="AT22:AT24"/>
    <mergeCell ref="AT19:AT21"/>
    <mergeCell ref="AS13:AS15"/>
    <mergeCell ref="AT13:AT15"/>
    <mergeCell ref="A16:A18"/>
    <mergeCell ref="B16:B18"/>
    <mergeCell ref="C16:C18"/>
    <mergeCell ref="D16:D18"/>
    <mergeCell ref="AS16:AS18"/>
    <mergeCell ref="AT16:AT18"/>
    <mergeCell ref="A13:A15"/>
    <mergeCell ref="B13:B15"/>
    <mergeCell ref="C13:C15"/>
    <mergeCell ref="D13:D15"/>
    <mergeCell ref="A19:A21"/>
    <mergeCell ref="B19:B21"/>
    <mergeCell ref="C19:C21"/>
    <mergeCell ref="D19:D21"/>
    <mergeCell ref="AS19:AS21"/>
    <mergeCell ref="B10:Y10"/>
    <mergeCell ref="B11:Y11"/>
    <mergeCell ref="A5:A7"/>
    <mergeCell ref="B5:B7"/>
    <mergeCell ref="C5:C7"/>
    <mergeCell ref="D5:D7"/>
    <mergeCell ref="E5:E7"/>
    <mergeCell ref="F5:H6"/>
    <mergeCell ref="I5:AR5"/>
    <mergeCell ref="A1:AT1"/>
    <mergeCell ref="A2:AT2"/>
    <mergeCell ref="A3:AT3"/>
    <mergeCell ref="AT5:AT7"/>
    <mergeCell ref="I6:K6"/>
    <mergeCell ref="L6:N6"/>
    <mergeCell ref="O6:Q6"/>
    <mergeCell ref="R6:T6"/>
    <mergeCell ref="U6:W6"/>
    <mergeCell ref="X6:Z6"/>
    <mergeCell ref="AA6:AC6"/>
    <mergeCell ref="AD6:AF6"/>
    <mergeCell ref="AG6:AI6"/>
    <mergeCell ref="AJ6:AL6"/>
    <mergeCell ref="AM6:AO6"/>
    <mergeCell ref="AP6:AR6"/>
    <mergeCell ref="AS5:AS7"/>
  </mergeCells>
  <pageMargins left="0.70866141732283472" right="0.70866141732283472" top="0.74803149606299213" bottom="0.74803149606299213" header="0.31496062992125984" footer="0.31496062992125984"/>
  <pageSetup paperSize="8" scale="46" fitToWidth="0" fitToHeight="0"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 квартал 2017 года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2017-10-13T08:10:09Z</dcterms:modified>
</cp:coreProperties>
</file>