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756"/>
  </bookViews>
  <sheets>
    <sheet name="таблица 1" sheetId="49" r:id="rId1"/>
  </sheets>
  <externalReferences>
    <externalReference r:id="rId2"/>
  </externalReferences>
  <definedNames>
    <definedName name="_xlnm.Print_Titles" localSheetId="0">'таблица 1'!$8:$10</definedName>
  </definedNames>
  <calcPr calcId="125725"/>
</workbook>
</file>

<file path=xl/calcChain.xml><?xml version="1.0" encoding="utf-8"?>
<calcChain xmlns="http://schemas.openxmlformats.org/spreadsheetml/2006/main">
  <c r="C31" i="49"/>
  <c r="C29"/>
  <c r="C27"/>
  <c r="C26"/>
  <c r="C28"/>
  <c r="C25"/>
  <c r="C23"/>
  <c r="C22"/>
  <c r="C24"/>
  <c r="C18"/>
  <c r="C15"/>
  <c r="C13"/>
  <c r="C32" s="1"/>
  <c r="C30"/>
  <c r="C19"/>
  <c r="C16"/>
</calcChain>
</file>

<file path=xl/sharedStrings.xml><?xml version="1.0" encoding="utf-8"?>
<sst xmlns="http://schemas.openxmlformats.org/spreadsheetml/2006/main" count="69" uniqueCount="68">
  <si>
    <t>№ п/п</t>
  </si>
  <si>
    <t>Приложение</t>
  </si>
  <si>
    <t>к решению Думы города Урай</t>
  </si>
  <si>
    <t>Сумма (тыс.рублей)</t>
  </si>
  <si>
    <t>Предложения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</si>
  <si>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</si>
  <si>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Наименование программы (структурных единиц программы)</t>
  </si>
  <si>
    <t>Предложения о внесении изменений в муниципальные программы, предусматривающие изменения объемов финансирования в связи с изменениями решения о бюджете</t>
  </si>
  <si>
    <t>таблица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</si>
  <si>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</si>
  <si>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"Охрана окружающей среды в границах города Урай" на 2012-2016 годы</t>
  </si>
  <si>
    <t>Муниципальная программа "Информационное общество - Урай" на 2016-2018 годы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</si>
  <si>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</si>
  <si>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Подпрограмма 1 "Организация бюджетного процесса в муниципальном образовании"</t>
  </si>
  <si>
    <t>Муниципальная программа "Обеспечение градостроительной деятельности на территории города Урай" на  2015-2017 годы</t>
  </si>
  <si>
    <t>Подпрограмма 4 "Благоустройство и озеленение города Урай"</t>
  </si>
  <si>
    <t>Итого</t>
  </si>
  <si>
    <t>1.</t>
  </si>
  <si>
    <t>3.</t>
  </si>
  <si>
    <t>2.</t>
  </si>
  <si>
    <t>4.</t>
  </si>
  <si>
    <t>5.</t>
  </si>
  <si>
    <t>6.</t>
  </si>
  <si>
    <t>7.</t>
  </si>
  <si>
    <t>8.</t>
  </si>
  <si>
    <t>приобретение лицензий для организации работы в АС Бюджет (УРМ)</t>
  </si>
  <si>
    <t>Муниципальная программа "Совершенствование и развитие муниципального управления в городе Урай" на 2015-2017 год</t>
  </si>
  <si>
    <t>Подпрограмма 3 "Развитие муниципальной службы и резерва управленческих кадров"</t>
  </si>
  <si>
    <t>повышение квалификации</t>
  </si>
  <si>
    <t>9.</t>
  </si>
  <si>
    <t>9.1.</t>
  </si>
  <si>
    <t>10.</t>
  </si>
  <si>
    <t>10.1.</t>
  </si>
  <si>
    <t>11.</t>
  </si>
  <si>
    <t>Муниципальная программа "Поддержка социально ориентированных некоммерческих  организаций в городе Урай» на 2015 - 2017 годы</t>
  </si>
  <si>
    <t>Подпрограмма 2 "Обеспечение сбалансированности и устойчивости местного бюджета"</t>
  </si>
  <si>
    <t>экономия средств, предусмотренных на обслуживание муниципального долга</t>
  </si>
  <si>
    <t>10.2.</t>
  </si>
  <si>
    <t xml:space="preserve">перераспределены средства высвободившиеся по результатам проведения конкурсных торгов по содержанию имущества </t>
  </si>
  <si>
    <t>Подпрограмма 1 "Создание условий для совершенствования системы муниципального управления"</t>
  </si>
  <si>
    <t>12.</t>
  </si>
  <si>
    <t xml:space="preserve">оказание услуг по содержанию автомобильных дорог жилой зоны города Урай и оказание  услуг по содержанию объектов внешнего благоустройства на территории города-3303,2 т.руб., оказание услуг по проведению ремонта муниципальных квартир -255,0 т.руб., водоотведение поверхностных и грунтовых вод -800,0 т.руб. , перераспределены средства высвободившиеся по результатам проведения конкурсных торгов по содержанию объектов благоустройства "-" 1978,1 т.руб. </t>
  </si>
  <si>
    <t xml:space="preserve">ремонт кровли здания и приемника ливневой канализации </t>
  </si>
  <si>
    <t>Муниципальная программа "Культура города Урай" на 2012-2016 годы подпрограмма 4 «Художественное образование»</t>
  </si>
  <si>
    <t xml:space="preserve">поддержка социально-ориентированных некоммерческих организаций 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</si>
  <si>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 подпрограмма 1 "Мероприятия в области защиты населения и территории от чрезвычайных ситуаций и гражданской обороны на территории города Урай"</t>
  </si>
  <si>
    <t>оказание услуг по предоставлению доступа и использование линии связи для передачи сигналов по каналам связи (IP VPN) системы оповещения населения о ЧС</t>
  </si>
  <si>
    <t>мероприятия в рамках проведения года "Год экологии", работы по ликвидации несанкционированной свалки в районе СНТ "Заречное"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</si>
  <si>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 подпрограмма 1 "Развитие малого и среднего предпринимательства"</t>
  </si>
  <si>
    <t>софинансирование расходов местного бюджета  на государственную поддержку малого и среднего предпринимательства в рамках подпрограммы "Развитие малого и среднего предпринимательства" государственной программы "Социально-экономическое развитие, инвестиции и инновации Ханты-Мансийского автономного округа – Югры на 2016–2020 годы"</t>
  </si>
  <si>
    <t>Муниципальная программа "Развитие транспортной системы города Урай" на 2016-2020 годы подпрограмма 1 "Дорожное хозяйство"</t>
  </si>
  <si>
    <t>8.1.</t>
  </si>
  <si>
    <t>8.2.</t>
  </si>
  <si>
    <t>9.2.</t>
  </si>
  <si>
    <t>9.3.</t>
  </si>
  <si>
    <t>Подпрограмма 4 "Управление и распоряжение муниципальным имуществом муниципального образования город Урай"</t>
  </si>
  <si>
    <t xml:space="preserve">содержание муниципальной казны (проведение оценки рыночной ст-ти права аренды и ст-ти имущества, оценка муницип.имущества для приватизации, оценка муницип.имущ-ва для постановки на баланс казны и в реестр) </t>
  </si>
  <si>
    <t>Подпрограмма 1 "Обеспечение территории города Урай документами градорегулирования"</t>
  </si>
  <si>
    <t>Подпрограмма 2 "Управление земельными ресурсами"</t>
  </si>
  <si>
    <t xml:space="preserve">перераспределены средства высвободившиеся по результатам проведения конкурсных торгов </t>
  </si>
  <si>
    <t xml:space="preserve"> устройство тротуаров в существующей застройке города Урай, устройство пешеходной дорожки в районе р.Колосья ПИР </t>
  </si>
  <si>
    <t>10.3.</t>
  </si>
  <si>
    <t>Муниципальная программа "Развитие жилищно-коммунального комплекса и повышение энергетической эффективности в городе Урай на 2016-2018 годы" подпрограмма 1 "Создание условий для обеспечения содержания объектов жилищно-коммунального комплекса и объектов благоустройства города Урай"</t>
  </si>
  <si>
    <t>перераспределены средства высвободившиеся по результатам проведения конкурсных торгов по выполнению проектно-изыскательских работ</t>
  </si>
  <si>
    <t xml:space="preserve">Предложения о внесении изменений в муниципальные программы
В связи с изменениями решения о бюджете предусматриваются изменения объемов финансирования на 2016 год  12 муниципальных программ 
</t>
  </si>
  <si>
    <t>летнее содержание объекта "Реконструкция объездной автомобильной дороги г.Урай. Искусственные сооружения. Наружные инженерные сети"</t>
  </si>
  <si>
    <t>корректировка  расходов</t>
  </si>
  <si>
    <t>от 28 апреля 2016 №23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</si>
</sst>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&quot;+&quot;\ #,##0.0;&quot;-&quot;\ #,##0.0;&quot;&quot;\ 0.0"/>
    <numFmt numFmtId="166" formatCode="_(* #,##0.0_);_(* \(#,##0.0\);_(* &quot;-&quot;??_);_(@_)"/>
    <numFmt numFmtId="167" formatCode="_-* #,##0.0\ _₽_-;\-* #,##0.0\ _₽_-;_-* &quot;-&quot;?\ _₽_-;_-@_-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2" borderId="1">
      <alignment horizontal="left" vertical="top" wrapText="1"/>
    </xf>
  </cellStyleXfs>
  <cellXfs count="61">
    <xf numFmtId="0" fontId="0" fillId="0" borderId="0" xfId="0"/>
    <xf numFmtId="0" fontId="9" fillId="0" borderId="0" xfId="0" applyFont="1" applyFill="1" applyAlignment="1">
      <alignment wrapText="1"/>
    </xf>
    <xf numFmtId="0" fontId="10" fillId="0" borderId="0" xfId="0" applyFont="1" applyFill="1"/>
    <xf numFmtId="0" fontId="11" fillId="0" borderId="2" xfId="0" applyFont="1" applyFill="1" applyBorder="1" applyAlignment="1">
      <alignment horizontal="center"/>
    </xf>
    <xf numFmtId="0" fontId="9" fillId="0" borderId="0" xfId="0" applyFont="1" applyFill="1"/>
    <xf numFmtId="0" fontId="12" fillId="0" borderId="0" xfId="0" applyFont="1" applyFill="1"/>
    <xf numFmtId="166" fontId="9" fillId="3" borderId="0" xfId="6" applyNumberFormat="1" applyFont="1" applyFill="1" applyAlignment="1">
      <alignment horizontal="right"/>
    </xf>
    <xf numFmtId="165" fontId="11" fillId="3" borderId="2" xfId="6" applyNumberFormat="1" applyFont="1" applyFill="1" applyBorder="1" applyAlignment="1">
      <alignment horizontal="center"/>
    </xf>
    <xf numFmtId="166" fontId="12" fillId="3" borderId="0" xfId="6" applyNumberFormat="1" applyFont="1" applyFill="1" applyAlignment="1">
      <alignment horizontal="center"/>
    </xf>
    <xf numFmtId="0" fontId="13" fillId="0" borderId="0" xfId="0" applyFont="1" applyFill="1"/>
    <xf numFmtId="0" fontId="9" fillId="0" borderId="2" xfId="0" applyFont="1" applyFill="1" applyBorder="1" applyAlignment="1">
      <alignment horizontal="center"/>
    </xf>
    <xf numFmtId="166" fontId="10" fillId="3" borderId="0" xfId="6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vertical="center"/>
    </xf>
    <xf numFmtId="166" fontId="9" fillId="3" borderId="2" xfId="6" applyNumberFormat="1" applyFont="1" applyFill="1" applyBorder="1" applyAlignment="1">
      <alignment horizontal="center" vertical="center" wrapText="1"/>
    </xf>
    <xf numFmtId="165" fontId="9" fillId="3" borderId="2" xfId="6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wrapText="1"/>
    </xf>
    <xf numFmtId="0" fontId="10" fillId="0" borderId="0" xfId="0" applyFont="1" applyFill="1" applyAlignment="1">
      <alignment horizontal="center"/>
    </xf>
    <xf numFmtId="0" fontId="9" fillId="3" borderId="2" xfId="6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165" fontId="13" fillId="3" borderId="2" xfId="6" applyNumberFormat="1" applyFont="1" applyFill="1" applyBorder="1" applyAlignment="1">
      <alignment horizontal="center" wrapText="1"/>
    </xf>
    <xf numFmtId="0" fontId="13" fillId="3" borderId="2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167" fontId="10" fillId="0" borderId="0" xfId="0" applyNumberFormat="1" applyFont="1" applyFill="1"/>
    <xf numFmtId="0" fontId="9" fillId="0" borderId="2" xfId="0" applyFont="1" applyFill="1" applyBorder="1" applyAlignment="1">
      <alignment horizontal="left" wrapText="1"/>
    </xf>
    <xf numFmtId="165" fontId="9" fillId="3" borderId="2" xfId="6" applyNumberFormat="1" applyFont="1" applyFill="1" applyBorder="1" applyAlignment="1">
      <alignment horizontal="center" wrapText="1"/>
    </xf>
    <xf numFmtId="16" fontId="9" fillId="0" borderId="2" xfId="0" applyNumberFormat="1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9" fillId="0" borderId="2" xfId="0" applyFont="1" applyFill="1" applyBorder="1" applyAlignment="1">
      <alignment wrapText="1"/>
    </xf>
    <xf numFmtId="0" fontId="14" fillId="3" borderId="0" xfId="0" applyFont="1" applyFill="1" applyAlignment="1">
      <alignment wrapText="1"/>
    </xf>
    <xf numFmtId="0" fontId="14" fillId="3" borderId="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left" wrapText="1"/>
    </xf>
    <xf numFmtId="165" fontId="14" fillId="3" borderId="2" xfId="6" applyNumberFormat="1" applyFont="1" applyFill="1" applyBorder="1" applyAlignment="1">
      <alignment horizontal="center" wrapText="1"/>
    </xf>
    <xf numFmtId="0" fontId="9" fillId="3" borderId="0" xfId="0" applyFont="1" applyFill="1" applyAlignment="1">
      <alignment wrapText="1"/>
    </xf>
    <xf numFmtId="0" fontId="9" fillId="3" borderId="2" xfId="0" applyFont="1" applyFill="1" applyBorder="1" applyAlignment="1">
      <alignment horizontal="center" wrapText="1"/>
    </xf>
    <xf numFmtId="0" fontId="11" fillId="3" borderId="2" xfId="0" applyFont="1" applyFill="1" applyBorder="1"/>
    <xf numFmtId="16" fontId="9" fillId="0" borderId="2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14" fontId="9" fillId="3" borderId="2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9" fillId="0" borderId="2" xfId="0" applyFont="1" applyFill="1" applyBorder="1" applyAlignment="1" applyProtection="1">
      <alignment wrapText="1"/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0" fontId="11" fillId="0" borderId="2" xfId="0" applyFont="1" applyFill="1" applyBorder="1"/>
    <xf numFmtId="0" fontId="15" fillId="0" borderId="0" xfId="0" applyFont="1" applyFill="1"/>
    <xf numFmtId="0" fontId="9" fillId="0" borderId="0" xfId="0" applyFont="1" applyFill="1" applyAlignment="1">
      <alignment horizontal="center"/>
    </xf>
    <xf numFmtId="0" fontId="6" fillId="0" borderId="0" xfId="0" applyFont="1" applyAlignment="1"/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2" xfId="0" applyNumberFormat="1" applyFont="1" applyFill="1" applyBorder="1" applyAlignment="1">
      <alignment horizontal="center" wrapText="1"/>
    </xf>
    <xf numFmtId="0" fontId="6" fillId="0" borderId="2" xfId="0" applyNumberFormat="1" applyFont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</cellXfs>
  <cellStyles count="10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Процентный 2" xfId="5"/>
    <cellStyle name="Финансовый" xfId="6" builtinId="3"/>
    <cellStyle name="Финансовый 2" xfId="7"/>
    <cellStyle name="Финансовый 3" xfId="8"/>
    <cellStyle name="Элементы осей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s4\home1$\&#1088;&#1072;&#1073;&#1086;&#1095;&#1072;&#1103;%202016%20&#1075;&#1086;&#1076;\&#1088;&#1077;&#1096;&#1077;&#1085;&#1080;&#1077;%20&#1085;&#1072;%20&#1092;&#1077;&#1074;&#1088;&#1072;&#1083;&#1100;\&#1055;&#1088;&#1080;&#1083;&#1086;&#1078;&#1077;&#1085;&#1080;&#1077;%205,6,7,8,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.1."/>
      <sheetName val="приложение 5"/>
      <sheetName val="приложение 6.1."/>
      <sheetName val="приложение 6"/>
      <sheetName val="приложение 7.1."/>
      <sheetName val="приложение 7"/>
      <sheetName val="приложение 8.1."/>
      <sheetName val="приложение 8"/>
      <sheetName val="приложение 9.1."/>
      <sheetName val="приложение 9"/>
    </sheetNames>
    <sheetDataSet>
      <sheetData sheetId="0"/>
      <sheetData sheetId="1"/>
      <sheetData sheetId="2"/>
      <sheetData sheetId="3"/>
      <sheetData sheetId="4"/>
      <sheetData sheetId="5"/>
      <sheetData sheetId="6">
        <row r="325">
          <cell r="H325">
            <v>0</v>
          </cell>
        </row>
        <row r="871">
          <cell r="H871">
            <v>0</v>
          </cell>
        </row>
        <row r="896">
          <cell r="H896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D3" sqref="D3"/>
    </sheetView>
  </sheetViews>
  <sheetFormatPr defaultRowHeight="15.75"/>
  <cols>
    <col min="1" max="1" width="6.7109375" style="46" customWidth="1"/>
    <col min="2" max="2" width="62" style="5" customWidth="1"/>
    <col min="3" max="3" width="14.85546875" style="8" customWidth="1"/>
    <col min="4" max="4" width="60.42578125" style="9" customWidth="1"/>
    <col min="5" max="5" width="20.42578125" style="5" customWidth="1"/>
    <col min="6" max="6" width="9.28515625" style="5" bestFit="1" customWidth="1"/>
    <col min="7" max="10" width="9.140625" style="5"/>
    <col min="11" max="11" width="9.28515625" style="5" bestFit="1" customWidth="1"/>
    <col min="12" max="16384" width="9.140625" style="5"/>
  </cols>
  <sheetData>
    <row r="1" spans="1:4" s="2" customFormat="1">
      <c r="A1" s="44"/>
      <c r="C1" s="11"/>
      <c r="D1" s="12" t="s">
        <v>1</v>
      </c>
    </row>
    <row r="2" spans="1:4" s="2" customFormat="1">
      <c r="A2" s="44"/>
      <c r="C2" s="11"/>
      <c r="D2" s="12" t="s">
        <v>2</v>
      </c>
    </row>
    <row r="3" spans="1:4" s="2" customFormat="1">
      <c r="A3" s="44"/>
      <c r="C3" s="11"/>
      <c r="D3" s="12" t="s">
        <v>67</v>
      </c>
    </row>
    <row r="4" spans="1:4" s="2" customFormat="1" ht="12" customHeight="1">
      <c r="A4" s="44"/>
      <c r="C4" s="11"/>
      <c r="D4" s="4"/>
    </row>
    <row r="5" spans="1:4" s="2" customFormat="1">
      <c r="A5" s="51"/>
      <c r="B5" s="52"/>
      <c r="C5" s="52"/>
      <c r="D5" s="52"/>
    </row>
    <row r="6" spans="1:4" s="2" customFormat="1" ht="81" customHeight="1">
      <c r="A6" s="53" t="s">
        <v>64</v>
      </c>
      <c r="B6" s="54"/>
      <c r="C6" s="54"/>
      <c r="D6" s="55"/>
    </row>
    <row r="7" spans="1:4" s="2" customFormat="1">
      <c r="A7" s="44"/>
      <c r="B7" s="1"/>
      <c r="C7" s="18"/>
      <c r="D7" s="6" t="s">
        <v>8</v>
      </c>
    </row>
    <row r="8" spans="1:4" s="2" customFormat="1" ht="57" customHeight="1">
      <c r="A8" s="58" t="s">
        <v>0</v>
      </c>
      <c r="B8" s="58" t="s">
        <v>6</v>
      </c>
      <c r="C8" s="56" t="s">
        <v>7</v>
      </c>
      <c r="D8" s="57"/>
    </row>
    <row r="9" spans="1:4" s="13" customFormat="1" ht="30.75" customHeight="1">
      <c r="A9" s="60"/>
      <c r="B9" s="59"/>
      <c r="C9" s="14" t="s">
        <v>3</v>
      </c>
      <c r="D9" s="20" t="s">
        <v>4</v>
      </c>
    </row>
    <row r="10" spans="1:4" s="2" customFormat="1" ht="14.25" customHeight="1">
      <c r="A10" s="10">
        <v>1</v>
      </c>
      <c r="B10" s="10">
        <v>2</v>
      </c>
      <c r="C10" s="19">
        <v>3</v>
      </c>
      <c r="D10" s="10">
        <v>4</v>
      </c>
    </row>
    <row r="11" spans="1:4" s="2" customFormat="1" ht="54" customHeight="1">
      <c r="A11" s="10" t="s">
        <v>17</v>
      </c>
      <c r="B11" s="16" t="s">
        <v>43</v>
      </c>
      <c r="C11" s="26">
        <v>861.1</v>
      </c>
      <c r="D11" s="25" t="s">
        <v>42</v>
      </c>
    </row>
    <row r="12" spans="1:4" s="2" customFormat="1" ht="69" customHeight="1">
      <c r="A12" s="27" t="s">
        <v>19</v>
      </c>
      <c r="B12" s="28" t="s">
        <v>34</v>
      </c>
      <c r="C12" s="26">
        <v>16</v>
      </c>
      <c r="D12" s="25" t="s">
        <v>44</v>
      </c>
    </row>
    <row r="13" spans="1:4" s="2" customFormat="1" ht="51.75" customHeight="1">
      <c r="A13" s="10" t="s">
        <v>18</v>
      </c>
      <c r="B13" s="29" t="s">
        <v>9</v>
      </c>
      <c r="C13" s="26">
        <f>-3019.3</f>
        <v>-3019.3</v>
      </c>
      <c r="D13" s="25" t="s">
        <v>66</v>
      </c>
    </row>
    <row r="14" spans="1:4" s="2" customFormat="1" ht="129" customHeight="1">
      <c r="A14" s="10" t="s">
        <v>20</v>
      </c>
      <c r="B14" s="29" t="s">
        <v>45</v>
      </c>
      <c r="C14" s="26">
        <v>107</v>
      </c>
      <c r="D14" s="25" t="s">
        <v>46</v>
      </c>
    </row>
    <row r="15" spans="1:4" s="2" customFormat="1" ht="69" customHeight="1">
      <c r="A15" s="10" t="s">
        <v>21</v>
      </c>
      <c r="B15" s="29" t="s">
        <v>10</v>
      </c>
      <c r="C15" s="26">
        <f>-33+2497.7+55.2</f>
        <v>2519.8999999999996</v>
      </c>
      <c r="D15" s="25" t="s">
        <v>47</v>
      </c>
    </row>
    <row r="16" spans="1:4" s="23" customFormat="1" ht="31.5" hidden="1">
      <c r="A16" s="30"/>
      <c r="B16" s="22" t="s">
        <v>11</v>
      </c>
      <c r="C16" s="21">
        <f>'[1]приложение 8.1.'!H325+'[1]приложение 8.1.'!H871+'[1]приложение 8.1.'!H896</f>
        <v>0</v>
      </c>
      <c r="D16" s="31"/>
    </row>
    <row r="17" spans="1:6" s="34" customFormat="1" ht="110.25">
      <c r="A17" s="32" t="s">
        <v>22</v>
      </c>
      <c r="B17" s="47" t="s">
        <v>48</v>
      </c>
      <c r="C17" s="26">
        <v>32.6</v>
      </c>
      <c r="D17" s="33" t="s">
        <v>49</v>
      </c>
    </row>
    <row r="18" spans="1:6" s="34" customFormat="1" ht="58.5" customHeight="1">
      <c r="A18" s="32" t="s">
        <v>23</v>
      </c>
      <c r="B18" s="29" t="s">
        <v>50</v>
      </c>
      <c r="C18" s="26">
        <f>803.4</f>
        <v>803.4</v>
      </c>
      <c r="D18" s="35" t="s">
        <v>65</v>
      </c>
    </row>
    <row r="19" spans="1:6" s="36" customFormat="1" ht="108" customHeight="1">
      <c r="A19" s="45" t="s">
        <v>24</v>
      </c>
      <c r="B19" s="29" t="s">
        <v>12</v>
      </c>
      <c r="C19" s="26">
        <f>C20+C21</f>
        <v>-2431.7000000000003</v>
      </c>
      <c r="D19" s="17"/>
    </row>
    <row r="20" spans="1:6" s="40" customFormat="1" ht="31.5">
      <c r="A20" s="37" t="s">
        <v>51</v>
      </c>
      <c r="B20" s="38" t="s">
        <v>13</v>
      </c>
      <c r="C20" s="39">
        <v>44.6</v>
      </c>
      <c r="D20" s="29" t="s">
        <v>25</v>
      </c>
    </row>
    <row r="21" spans="1:6" s="40" customFormat="1" ht="31.5">
      <c r="A21" s="37" t="s">
        <v>52</v>
      </c>
      <c r="B21" s="38" t="s">
        <v>35</v>
      </c>
      <c r="C21" s="39">
        <v>-2476.3000000000002</v>
      </c>
      <c r="D21" s="29" t="s">
        <v>36</v>
      </c>
    </row>
    <row r="22" spans="1:6" s="40" customFormat="1" ht="47.25">
      <c r="A22" s="41" t="s">
        <v>29</v>
      </c>
      <c r="B22" s="29" t="s">
        <v>26</v>
      </c>
      <c r="C22" s="26">
        <f>SUM(C23:C25)</f>
        <v>610.6</v>
      </c>
      <c r="D22" s="29"/>
    </row>
    <row r="23" spans="1:6" s="40" customFormat="1" ht="47.25">
      <c r="A23" s="37" t="s">
        <v>30</v>
      </c>
      <c r="B23" s="38" t="s">
        <v>39</v>
      </c>
      <c r="C23" s="26">
        <f>-117.2</f>
        <v>-117.2</v>
      </c>
      <c r="D23" s="29" t="s">
        <v>38</v>
      </c>
    </row>
    <row r="24" spans="1:6" s="40" customFormat="1" ht="31.5">
      <c r="A24" s="37" t="s">
        <v>53</v>
      </c>
      <c r="B24" s="38" t="s">
        <v>27</v>
      </c>
      <c r="C24" s="39">
        <f>304.2</f>
        <v>304.2</v>
      </c>
      <c r="D24" s="29" t="s">
        <v>28</v>
      </c>
    </row>
    <row r="25" spans="1:6" s="40" customFormat="1" ht="78.75">
      <c r="A25" s="37" t="s">
        <v>54</v>
      </c>
      <c r="B25" s="48" t="s">
        <v>55</v>
      </c>
      <c r="C25" s="39">
        <f>423.6</f>
        <v>423.6</v>
      </c>
      <c r="D25" s="29" t="s">
        <v>56</v>
      </c>
    </row>
    <row r="26" spans="1:6" s="34" customFormat="1" ht="47.25">
      <c r="A26" s="43" t="s">
        <v>31</v>
      </c>
      <c r="B26" s="16" t="s">
        <v>14</v>
      </c>
      <c r="C26" s="15">
        <f>SUM(C27:C29)</f>
        <v>432.29999999999995</v>
      </c>
      <c r="D26" s="35"/>
    </row>
    <row r="27" spans="1:6" s="34" customFormat="1" ht="31.5">
      <c r="A27" s="43" t="s">
        <v>32</v>
      </c>
      <c r="B27" s="47" t="s">
        <v>57</v>
      </c>
      <c r="C27" s="15">
        <f>-136.1+50</f>
        <v>-86.1</v>
      </c>
      <c r="D27" s="35" t="s">
        <v>59</v>
      </c>
    </row>
    <row r="28" spans="1:6" s="34" customFormat="1" ht="31.5">
      <c r="A28" s="43" t="s">
        <v>37</v>
      </c>
      <c r="B28" s="47" t="s">
        <v>58</v>
      </c>
      <c r="C28" s="15">
        <f>-95</f>
        <v>-95</v>
      </c>
      <c r="D28" s="35" t="s">
        <v>59</v>
      </c>
    </row>
    <row r="29" spans="1:6" s="2" customFormat="1" ht="47.25">
      <c r="A29" s="10" t="s">
        <v>61</v>
      </c>
      <c r="B29" s="16" t="s">
        <v>15</v>
      </c>
      <c r="C29" s="15">
        <f>-63+165+511.4</f>
        <v>613.4</v>
      </c>
      <c r="D29" s="16" t="s">
        <v>60</v>
      </c>
      <c r="F29" s="24"/>
    </row>
    <row r="30" spans="1:6" s="2" customFormat="1" ht="147" customHeight="1">
      <c r="A30" s="10" t="s">
        <v>33</v>
      </c>
      <c r="B30" s="29" t="s">
        <v>62</v>
      </c>
      <c r="C30" s="15">
        <f>3303.2-1978.1+255+800</f>
        <v>2380.1</v>
      </c>
      <c r="D30" s="16" t="s">
        <v>41</v>
      </c>
      <c r="F30" s="24"/>
    </row>
    <row r="31" spans="1:6" s="2" customFormat="1" ht="47.25">
      <c r="A31" s="10" t="s">
        <v>40</v>
      </c>
      <c r="B31" s="16" t="s">
        <v>5</v>
      </c>
      <c r="C31" s="15">
        <f>-1873.5-146.2+19+309.4</f>
        <v>-1691.3000000000002</v>
      </c>
      <c r="D31" s="35" t="s">
        <v>63</v>
      </c>
    </row>
    <row r="32" spans="1:6" s="50" customFormat="1" ht="39" customHeight="1">
      <c r="A32" s="3"/>
      <c r="B32" s="42" t="s">
        <v>16</v>
      </c>
      <c r="C32" s="7">
        <f>C11+C12+C13+C14+C15+C17+C18+C19+C22+C26+C30+C31</f>
        <v>620.69999999999891</v>
      </c>
      <c r="D32" s="49"/>
    </row>
  </sheetData>
  <mergeCells count="5">
    <mergeCell ref="A5:D5"/>
    <mergeCell ref="A6:D6"/>
    <mergeCell ref="C8:D8"/>
    <mergeCell ref="B8:B9"/>
    <mergeCell ref="A8:A9"/>
  </mergeCells>
  <pageMargins left="0.19685039370078741" right="0.19685039370078741" top="0.39370078740157483" bottom="0.39370078740157483" header="0.31496062992125984" footer="0.31496062992125984"/>
  <pageSetup paperSize="9" scale="70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1'!Заголовки_для_печати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Коломиец</cp:lastModifiedBy>
  <cp:lastPrinted>2016-05-04T06:34:38Z</cp:lastPrinted>
  <dcterms:created xsi:type="dcterms:W3CDTF">1996-10-08T23:32:33Z</dcterms:created>
  <dcterms:modified xsi:type="dcterms:W3CDTF">2016-05-04T06:40:33Z</dcterms:modified>
</cp:coreProperties>
</file>