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1 к пояснительной" sheetId="4" r:id="rId1"/>
  </sheets>
  <definedNames>
    <definedName name="_xlnm.Print_Titles" localSheetId="0">'приложение 1 к пояснительной'!$8:$9</definedName>
  </definedNames>
  <calcPr calcId="125725"/>
</workbook>
</file>

<file path=xl/calcChain.xml><?xml version="1.0" encoding="utf-8"?>
<calcChain xmlns="http://schemas.openxmlformats.org/spreadsheetml/2006/main">
  <c r="F286" i="4"/>
  <c r="E286"/>
  <c r="D286"/>
  <c r="F282"/>
  <c r="E282"/>
  <c r="D282"/>
  <c r="F178"/>
  <c r="E178"/>
  <c r="D178"/>
  <c r="F177"/>
  <c r="E177"/>
  <c r="D177"/>
  <c r="F176"/>
  <c r="E176"/>
  <c r="D176"/>
  <c r="F175"/>
  <c r="E175"/>
  <c r="D175"/>
  <c r="E167"/>
  <c r="F167"/>
  <c r="E168"/>
  <c r="F168"/>
  <c r="E169"/>
  <c r="F169"/>
  <c r="D167"/>
  <c r="D168"/>
  <c r="D169"/>
  <c r="F170"/>
  <c r="E170"/>
  <c r="D170"/>
  <c r="E187"/>
  <c r="F187"/>
  <c r="E188"/>
  <c r="F188"/>
  <c r="E189"/>
  <c r="F189"/>
  <c r="D189"/>
  <c r="D188"/>
  <c r="D187"/>
  <c r="F266"/>
  <c r="E103"/>
  <c r="F103"/>
  <c r="D103"/>
  <c r="E123"/>
  <c r="F123"/>
  <c r="E124"/>
  <c r="F124"/>
  <c r="E125"/>
  <c r="F125"/>
  <c r="D125"/>
  <c r="D124"/>
  <c r="D123"/>
  <c r="F118"/>
  <c r="E118"/>
  <c r="D118"/>
  <c r="E19"/>
  <c r="F19"/>
  <c r="E20"/>
  <c r="F20"/>
  <c r="E21"/>
  <c r="F21"/>
  <c r="D21"/>
  <c r="D20"/>
  <c r="D19"/>
  <c r="E195"/>
  <c r="F195"/>
  <c r="E196"/>
  <c r="F196"/>
  <c r="E197"/>
  <c r="F197"/>
  <c r="D197"/>
  <c r="D196"/>
  <c r="D195"/>
  <c r="F228"/>
  <c r="F166" l="1"/>
  <c r="D174"/>
  <c r="E166"/>
  <c r="E174"/>
  <c r="F174"/>
  <c r="D166"/>
  <c r="E130"/>
  <c r="D130"/>
  <c r="E91"/>
  <c r="F91"/>
  <c r="E92"/>
  <c r="F92"/>
  <c r="E93"/>
  <c r="F93"/>
  <c r="D93"/>
  <c r="D92"/>
  <c r="D91"/>
  <c r="E55"/>
  <c r="F55"/>
  <c r="F56"/>
  <c r="E57"/>
  <c r="F57"/>
  <c r="D57"/>
  <c r="D55"/>
  <c r="E27"/>
  <c r="F27"/>
  <c r="E28"/>
  <c r="F28"/>
  <c r="E29"/>
  <c r="F29"/>
  <c r="D28"/>
  <c r="D29"/>
  <c r="D27"/>
  <c r="E64"/>
  <c r="E56" s="1"/>
  <c r="D64"/>
  <c r="D62" s="1"/>
  <c r="F62"/>
  <c r="F278"/>
  <c r="E278"/>
  <c r="D278"/>
  <c r="F277"/>
  <c r="E277"/>
  <c r="D277"/>
  <c r="F276"/>
  <c r="E276"/>
  <c r="D276"/>
  <c r="F275"/>
  <c r="E275"/>
  <c r="D275"/>
  <c r="F270"/>
  <c r="E270"/>
  <c r="D270"/>
  <c r="E266"/>
  <c r="D266"/>
  <c r="F258"/>
  <c r="E258"/>
  <c r="D258"/>
  <c r="F254"/>
  <c r="E254"/>
  <c r="D254"/>
  <c r="F250"/>
  <c r="E250"/>
  <c r="D250"/>
  <c r="F246"/>
  <c r="E246"/>
  <c r="D246"/>
  <c r="F242"/>
  <c r="E242"/>
  <c r="D242"/>
  <c r="F241"/>
  <c r="E241"/>
  <c r="D241"/>
  <c r="F240"/>
  <c r="E240"/>
  <c r="D240"/>
  <c r="F239"/>
  <c r="E239"/>
  <c r="D239"/>
  <c r="F234"/>
  <c r="E234"/>
  <c r="D234"/>
  <c r="F230"/>
  <c r="E230"/>
  <c r="D230"/>
  <c r="F226"/>
  <c r="E226"/>
  <c r="D226"/>
  <c r="F225"/>
  <c r="E225"/>
  <c r="E185" s="1"/>
  <c r="D225"/>
  <c r="D185" s="1"/>
  <c r="F224"/>
  <c r="F184" s="1"/>
  <c r="E224"/>
  <c r="E184" s="1"/>
  <c r="D224"/>
  <c r="D184" s="1"/>
  <c r="F223"/>
  <c r="F183" s="1"/>
  <c r="E223"/>
  <c r="E183" s="1"/>
  <c r="D223"/>
  <c r="D183" s="1"/>
  <c r="F218"/>
  <c r="E218"/>
  <c r="D218"/>
  <c r="F214"/>
  <c r="E214"/>
  <c r="D214"/>
  <c r="F210"/>
  <c r="E210"/>
  <c r="D210"/>
  <c r="F206"/>
  <c r="E206"/>
  <c r="D206"/>
  <c r="F202"/>
  <c r="E202"/>
  <c r="D202"/>
  <c r="F198"/>
  <c r="E198"/>
  <c r="D198"/>
  <c r="F190"/>
  <c r="E190"/>
  <c r="D190"/>
  <c r="F162"/>
  <c r="E162"/>
  <c r="D162"/>
  <c r="F158"/>
  <c r="E158"/>
  <c r="D158"/>
  <c r="F154"/>
  <c r="E154"/>
  <c r="D154"/>
  <c r="F153"/>
  <c r="E153"/>
  <c r="D153"/>
  <c r="F152"/>
  <c r="E152"/>
  <c r="D152"/>
  <c r="F151"/>
  <c r="E151"/>
  <c r="D151"/>
  <c r="F146"/>
  <c r="E146"/>
  <c r="D146"/>
  <c r="F142"/>
  <c r="E142"/>
  <c r="D142"/>
  <c r="F138"/>
  <c r="E138"/>
  <c r="D138"/>
  <c r="F137"/>
  <c r="E137"/>
  <c r="D137"/>
  <c r="F136"/>
  <c r="E136"/>
  <c r="D136"/>
  <c r="F135"/>
  <c r="E135"/>
  <c r="D135"/>
  <c r="F126"/>
  <c r="E126"/>
  <c r="D126"/>
  <c r="F114"/>
  <c r="E114"/>
  <c r="D114"/>
  <c r="F110"/>
  <c r="E110"/>
  <c r="D110"/>
  <c r="F106"/>
  <c r="E106"/>
  <c r="D106"/>
  <c r="F105"/>
  <c r="E105"/>
  <c r="D105"/>
  <c r="F104"/>
  <c r="E104"/>
  <c r="D104"/>
  <c r="F94"/>
  <c r="E94"/>
  <c r="D94"/>
  <c r="F86"/>
  <c r="E86"/>
  <c r="D86"/>
  <c r="F81"/>
  <c r="E81"/>
  <c r="D81"/>
  <c r="E80"/>
  <c r="D80"/>
  <c r="F79"/>
  <c r="E79"/>
  <c r="F80"/>
  <c r="D79"/>
  <c r="F74"/>
  <c r="E74"/>
  <c r="D74"/>
  <c r="F70"/>
  <c r="E70"/>
  <c r="D70"/>
  <c r="F69"/>
  <c r="E69"/>
  <c r="D69"/>
  <c r="F68"/>
  <c r="E68"/>
  <c r="D68"/>
  <c r="F67"/>
  <c r="E67"/>
  <c r="D67"/>
  <c r="F58"/>
  <c r="E58"/>
  <c r="D58"/>
  <c r="F50"/>
  <c r="E50"/>
  <c r="D50"/>
  <c r="F46"/>
  <c r="E46"/>
  <c r="D46"/>
  <c r="F42"/>
  <c r="E42"/>
  <c r="D42"/>
  <c r="F38"/>
  <c r="E38"/>
  <c r="D38"/>
  <c r="F34"/>
  <c r="E34"/>
  <c r="D34"/>
  <c r="F30"/>
  <c r="E30"/>
  <c r="D30"/>
  <c r="F22"/>
  <c r="E22"/>
  <c r="D22"/>
  <c r="F185" l="1"/>
  <c r="F16"/>
  <c r="F12" s="1"/>
  <c r="E150"/>
  <c r="F150"/>
  <c r="E194"/>
  <c r="E62"/>
  <c r="F262"/>
  <c r="D274"/>
  <c r="D56"/>
  <c r="D54" s="1"/>
  <c r="D66"/>
  <c r="D150"/>
  <c r="F222"/>
  <c r="D238"/>
  <c r="E134"/>
  <c r="F82"/>
  <c r="D222"/>
  <c r="E262"/>
  <c r="D26"/>
  <c r="E15"/>
  <c r="E11" s="1"/>
  <c r="F66"/>
  <c r="E222"/>
  <c r="F274"/>
  <c r="D262"/>
  <c r="D18"/>
  <c r="E17"/>
  <c r="E13" s="1"/>
  <c r="F54"/>
  <c r="D82"/>
  <c r="E102"/>
  <c r="F130"/>
  <c r="D186"/>
  <c r="E186"/>
  <c r="F186"/>
  <c r="F238"/>
  <c r="D78"/>
  <c r="F15"/>
  <c r="F11" s="1"/>
  <c r="E66"/>
  <c r="E82"/>
  <c r="E98"/>
  <c r="D102"/>
  <c r="F102"/>
  <c r="F134"/>
  <c r="D134"/>
  <c r="F194"/>
  <c r="E238"/>
  <c r="E274"/>
  <c r="E18"/>
  <c r="F18"/>
  <c r="D17"/>
  <c r="D13" s="1"/>
  <c r="F98"/>
  <c r="E78"/>
  <c r="F78"/>
  <c r="F26"/>
  <c r="E54"/>
  <c r="D90"/>
  <c r="D122"/>
  <c r="E26"/>
  <c r="E16"/>
  <c r="E12" s="1"/>
  <c r="E90"/>
  <c r="D15"/>
  <c r="D11" s="1"/>
  <c r="F17"/>
  <c r="F13" s="1"/>
  <c r="D98"/>
  <c r="D194"/>
  <c r="F90"/>
  <c r="E122"/>
  <c r="F122"/>
  <c r="D16" l="1"/>
  <c r="D12" s="1"/>
  <c r="D182"/>
  <c r="F182"/>
  <c r="E182"/>
  <c r="F14"/>
  <c r="E14"/>
  <c r="F10" l="1"/>
  <c r="D14"/>
  <c r="E10"/>
  <c r="D10"/>
</calcChain>
</file>

<file path=xl/sharedStrings.xml><?xml version="1.0" encoding="utf-8"?>
<sst xmlns="http://schemas.openxmlformats.org/spreadsheetml/2006/main" count="361" uniqueCount="138">
  <si>
    <t xml:space="preserve">Информация об объёмах бюджетных ассигнований, направляемых </t>
  </si>
  <si>
    <t xml:space="preserve">на поддержку семьи и детей, предусмотренных </t>
  </si>
  <si>
    <t>№ п/п</t>
  </si>
  <si>
    <t xml:space="preserve">Наименование мероприятия </t>
  </si>
  <si>
    <t>2017 год</t>
  </si>
  <si>
    <t>2018 год</t>
  </si>
  <si>
    <t>2019 год</t>
  </si>
  <si>
    <t>местный бюджет</t>
  </si>
  <si>
    <t>бюджет автономного округа</t>
  </si>
  <si>
    <t>федеральный бюджет</t>
  </si>
  <si>
    <t>1.1.</t>
  </si>
  <si>
    <t>1.2.</t>
  </si>
  <si>
    <t xml:space="preserve">                                                                                                                           </t>
  </si>
  <si>
    <t>(тыс. рублей)</t>
  </si>
  <si>
    <r>
      <t>2</t>
    </r>
    <r>
      <rPr>
        <sz val="12"/>
        <color rgb="FF000000"/>
        <rFont val="Times New Roman"/>
        <family val="1"/>
        <charset val="204"/>
      </rPr>
      <t>.</t>
    </r>
  </si>
  <si>
    <t>Всего, в том числе:</t>
  </si>
  <si>
    <t>Муниципальная программа "Развитие образования в городе Урай на 2014–2018 годы" - всего, в том числе:</t>
  </si>
  <si>
    <t>1.3.</t>
  </si>
  <si>
    <t>1.4.</t>
  </si>
  <si>
    <t>2.1.</t>
  </si>
  <si>
    <t>2.2.</t>
  </si>
  <si>
    <t>Обеспечение реализации основных общеобразовательных программ в образовательных организациях, расположенных в автономном округе  - всего, в том числе:</t>
  </si>
  <si>
    <t>1.1.1.</t>
  </si>
  <si>
    <t>1.3.1.</t>
  </si>
  <si>
    <t>1.3.2.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</si>
  <si>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</si>
  <si>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1.4.1.</t>
  </si>
  <si>
    <t>1.4.2.</t>
  </si>
  <si>
    <t>Муниципальная программа "Культура города Урай" на 2017-2021 годы - всего, в том числе:</t>
  </si>
  <si>
    <r>
      <t>3</t>
    </r>
    <r>
      <rPr>
        <sz val="12"/>
        <color rgb="FF000000"/>
        <rFont val="Times New Roman"/>
        <family val="1"/>
        <charset val="204"/>
      </rPr>
      <t>.</t>
    </r>
  </si>
  <si>
    <t>3.1.</t>
  </si>
  <si>
    <t>3.2.</t>
  </si>
  <si>
    <t>Муниципальная программа "Развитие физической культуры, спорта и туризма в городе Урай" на 2016-2018 годы, в том числе:</t>
  </si>
  <si>
    <r>
      <t>4</t>
    </r>
    <r>
      <rPr>
        <sz val="12"/>
        <color rgb="FF000000"/>
        <rFont val="Times New Roman"/>
        <family val="1"/>
        <charset val="204"/>
      </rPr>
      <t>.</t>
    </r>
  </si>
  <si>
    <t>4.1.</t>
  </si>
  <si>
    <t>4.2.</t>
  </si>
  <si>
    <t>4.3.</t>
  </si>
  <si>
    <t>Муниципальная программа "Поддержка социально ориентированных некоммерческих организаций в городе Урай" на 2015-2017 годы, в том числе:</t>
  </si>
  <si>
    <r>
      <t>5</t>
    </r>
    <r>
      <rPr>
        <sz val="12"/>
        <color rgb="FF000000"/>
        <rFont val="Times New Roman"/>
        <family val="1"/>
        <charset val="204"/>
      </rPr>
      <t>.</t>
    </r>
  </si>
  <si>
    <t>5.1.</t>
  </si>
  <si>
    <t>5.2.</t>
  </si>
  <si>
    <t>Муниципальная программа «Улучшение жилищных условий граждан, проживающих на территории муниципального образования город Урай» на 2016-2016 годы, в том числе:</t>
  </si>
  <si>
    <r>
      <t>6</t>
    </r>
    <r>
      <rPr>
        <sz val="12"/>
        <color rgb="FF000000"/>
        <rFont val="Times New Roman"/>
        <family val="1"/>
        <charset val="204"/>
      </rPr>
      <t>.</t>
    </r>
  </si>
  <si>
    <t>6.1.</t>
  </si>
  <si>
    <t>6.2.</t>
  </si>
  <si>
    <t>6.3.</t>
  </si>
  <si>
    <t>Муниципальная программа "Совершенствование и развитие муниципального управления в городе Урай"     на 2015-2017 годы, в том числе:</t>
  </si>
  <si>
    <r>
      <t>7</t>
    </r>
    <r>
      <rPr>
        <sz val="12"/>
        <color rgb="FF000000"/>
        <rFont val="Times New Roman"/>
        <family val="1"/>
        <charset val="204"/>
      </rPr>
      <t>.</t>
    </r>
  </si>
  <si>
    <t>7.1.</t>
  </si>
  <si>
    <t>7.2.</t>
  </si>
  <si>
    <t>7.3.</t>
  </si>
  <si>
    <t>Муниципальная программа "Молодежь города Урай" на 2016-2020 годы, в том числе:</t>
  </si>
  <si>
    <t>8.1.</t>
  </si>
  <si>
    <t>Непрограммные направления деятельности планового периода, в том числе:</t>
  </si>
  <si>
    <t>1.</t>
  </si>
  <si>
    <t>1.2.1.</t>
  </si>
  <si>
    <t>1.2.2.</t>
  </si>
  <si>
    <t>1.2.3.</t>
  </si>
  <si>
    <t>1.2.4.</t>
  </si>
  <si>
    <t>1.2.5.</t>
  </si>
  <si>
    <t>1.2.6.</t>
  </si>
  <si>
    <t>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лицами- всего, в том числе:</t>
  </si>
  <si>
    <t>Организация отдыха и оздоровления детей - всего, в том числе:</t>
  </si>
  <si>
    <t>Развитие системы образования - всего, в том числе:</t>
  </si>
  <si>
    <t>Обеспечение реализации основных общеобразовательных программ в образовательных организациях  - всего, в том числе:</t>
  </si>
  <si>
    <t>Организация деятельности  лагерей с дневным пребыванием детей, в том числе палаточных лагерей- всего, в том числе:</t>
  </si>
  <si>
    <t>Организация отдыха и оздоровления детей, проживающих в муниципальных образованиях автономного округа - всего, в том числе: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</si>
  <si>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- всего, в том числе:</t>
  </si>
  <si>
    <t>Организация отдыха и оздоровление детей, находящихся в трудной жизненной ситуации - всего, в том числе:</t>
  </si>
  <si>
    <t>Обеспечение учащихся спортивных школ спортивным оборудованием, экипировкой и инвентарем, проведению тренировочных сборов и участию в соревнованиях  - всего, в том числе:</t>
  </si>
  <si>
    <t>Муниципальное задание на предоставление образовательных услуг в сфере физической культуры и спорта и услуг по спортивной подготовке занимающихся из числа детей и подростков - всего, в том числе:</t>
  </si>
  <si>
    <t>Улучшение жилищных условий молодых семей в соответствии с федеральной целевой программой "Жилище" - всего, в том числе:</t>
  </si>
  <si>
    <t>Повышение уровня благосостояния малоимущих граждан и граждан, нуждающихся в особой заботе государства - всего, в том числе: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</si>
  <si>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- всего, в том числе:</t>
  </si>
  <si>
    <t>Олимпиады, конкурсы, форумы, профильные смены, учебно-тренировочные сборы,  конкурсы лучших образовательных организаций - всего, в том числе:</t>
  </si>
  <si>
    <t>Осуществление переданных отдельных государственных полномочий по финансовому обеспечению получения дошкольного образования в частных организациях, осуществляющих образовательную деятельность по реализации образовательных программ дошкольного образования - всего, в том числе: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</si>
  <si>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- всего, в том числе: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</si>
  <si>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- всего, в том числе:</t>
  </si>
  <si>
    <t>Муниципальное задание на оказание муниципальных услуг дополнительного образования - всего, в том числе:</t>
  </si>
  <si>
    <t>Расходы на обеспечение деятельности (оказание услуг) муниципальных общеобразовательных учреждений  - всего, в том числе:</t>
  </si>
  <si>
    <t>Расходы на обеспечение деятельности (оказание услуг) муниципальных дошкольных учреждений  - всего, в том числе: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</si>
  <si>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 - всего, в том числе:</t>
  </si>
  <si>
    <t>Организация питания обучающихся муниципальных общеобразовательных организаций - всего, в том числе:</t>
  </si>
  <si>
    <t>Организация деятельности  лагерей с дневным пребыванием детей, в том числе палаточных лагерей - всего, в том числе:</t>
  </si>
  <si>
    <t>Организация отдыха и оздоровления детей, проживающих в муниципальных образованиях автономного округа  - всего, в том числе:</t>
  </si>
  <si>
    <t>Муниципальное задание на оказание муниципальных услуг (выполнение работ)  организаций дополнительного образования детей в сфере культуры - всего, в том числе:</t>
  </si>
  <si>
    <t>Художественное образование - всего, в том числе:</t>
  </si>
  <si>
    <t>Обеспечение учащихся спортивных школ спортивным оборудованием, экипировкой и инвентарем, проведению тренировочных сборов и участию в соревнованиях - всего, в том числе:</t>
  </si>
  <si>
    <t>Субсидия для осуществления деятельности социально ориентированным некоммерческим организациям в области содействия духовного развития личности - всего, в том числе:</t>
  </si>
  <si>
    <t>Субсидия для осуществления деятельности социально ориентированным некоммерческим организациям для профилактики социально опасных форм поведения граждан - всего, в том числе:</t>
  </si>
  <si>
    <t>Субсидия на осуществление деятельности социально ориентированным некоммерческим организациям в области организации работы с детьми и  молодежью города Урай - всего, в том числе: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</si>
  <si>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 - всего, в том числе:</t>
  </si>
  <si>
    <t>Организация отдыха и оздоровление детей, находящихся в трудной жизненной ситуации  - всего, в том числе:</t>
  </si>
  <si>
    <t>Дополнительные гарантии на имущество и жилые помещения для детей-сирот и детей, оставшихся без попечения родителей, лиц из числа детей-сирот, детей, оставшихся без попечения родителей - всего, в том числе:</t>
  </si>
  <si>
    <t>Организация, проведение и участие в молодежных мероприятиях различного уровня - всего, в том числе:</t>
  </si>
  <si>
    <t>Вовлечение молодежи в трудовую деятельность  - всего, в том числе:</t>
  </si>
  <si>
    <t>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 - всего, в том числе:</t>
  </si>
  <si>
    <t>Финансовое обеспечение полномочий муниципального исполнительного органа по исполнению публичных обязательств перед физическими лицами - всего, в том числе:</t>
  </si>
  <si>
    <t xml:space="preserve">в проекте решения "О  бюджете городского округа город Урай </t>
  </si>
  <si>
    <t>4.4.</t>
  </si>
  <si>
    <r>
      <t>8</t>
    </r>
    <r>
      <rPr>
        <sz val="12"/>
        <color rgb="FF000000"/>
        <rFont val="Times New Roman"/>
        <family val="1"/>
        <charset val="204"/>
      </rPr>
      <t>.</t>
    </r>
  </si>
  <si>
    <t>9.1.</t>
  </si>
  <si>
    <t>Муниципальная программа "Профилактика правонарушений на территории города Урай" на 2015-2017 годы, в том числе:</t>
  </si>
  <si>
    <r>
      <t>9</t>
    </r>
    <r>
      <rPr>
        <sz val="12"/>
        <color rgb="FF000000"/>
        <rFont val="Times New Roman"/>
        <family val="1"/>
        <charset val="204"/>
      </rPr>
      <t>.</t>
    </r>
  </si>
  <si>
    <t>10.</t>
  </si>
  <si>
    <t>10.1.</t>
  </si>
  <si>
    <t>10.1.1.</t>
  </si>
  <si>
    <t>10.2.</t>
  </si>
  <si>
    <t>10.2.1.</t>
  </si>
  <si>
    <t>10.2.2.</t>
  </si>
  <si>
    <t>10.2.3.</t>
  </si>
  <si>
    <t>10.2.4.</t>
  </si>
  <si>
    <t>10.2.5.</t>
  </si>
  <si>
    <t>10.2.6.</t>
  </si>
  <si>
    <t>10.3.</t>
  </si>
  <si>
    <t>10.3.1.</t>
  </si>
  <si>
    <t>10.3.2.</t>
  </si>
  <si>
    <t>10.3.3.</t>
  </si>
  <si>
    <t>10.4.</t>
  </si>
  <si>
    <t>10.4.1.</t>
  </si>
  <si>
    <t>10.4.2.</t>
  </si>
  <si>
    <t>10.5.</t>
  </si>
  <si>
    <t>10.6.</t>
  </si>
  <si>
    <t>10.7.</t>
  </si>
  <si>
    <t>10.8.</t>
  </si>
  <si>
    <t>10.9.</t>
  </si>
  <si>
    <t>10.10.</t>
  </si>
  <si>
    <t>10.11.</t>
  </si>
  <si>
    <t>10.11.1.</t>
  </si>
  <si>
    <t>Муниципальная программа "Совершенствование и развитие муниципального управления в городе Урай" на 2015-2017 годы, в том числе:</t>
  </si>
  <si>
    <t>10.12.</t>
  </si>
  <si>
    <t>10.13.</t>
  </si>
  <si>
    <t>Субвенция на осуществление полномочий по образованию и организации деятельности комиссий по делам несовершеннолетних и защите их прав - всего, в том числе:</t>
  </si>
  <si>
    <t>Субвенция на осуществление деятельности по опеке и попечительству - всего, в том числе:</t>
  </si>
  <si>
    <t>Приложение 1 к пояснительной записке</t>
  </si>
  <si>
    <t>на 2017 год и на плановый период 2018 и 2019 годов»</t>
  </si>
  <si>
    <t>Субсидия на осуществление деятельности социально ориентированным некоммерческим организациям в сфере физической культуры и спорта, пропаганде здорового образа жизни - всего, в том числе:</t>
  </si>
  <si>
    <t>Муниципальное задание на предоставление услуг (выполнение работ) учреждению сферы работы с молодежью  - всего, в том числе: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</si>
</sst>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43" fontId="4" fillId="2" borderId="1" xfId="1" applyFont="1" applyFill="1" applyBorder="1" applyAlignment="1">
      <alignment horizontal="center" wrapText="1"/>
    </xf>
    <xf numFmtId="43" fontId="4" fillId="2" borderId="0" xfId="1" applyFont="1" applyFill="1" applyBorder="1" applyAlignment="1">
      <alignment horizontal="center" wrapText="1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1" xfId="0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43" fontId="0" fillId="2" borderId="0" xfId="0" applyNumberFormat="1" applyFill="1"/>
    <xf numFmtId="43" fontId="9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3" fontId="6" fillId="2" borderId="1" xfId="1" applyFont="1" applyFill="1" applyBorder="1" applyAlignment="1">
      <alignment horizontal="center" wrapText="1"/>
    </xf>
    <xf numFmtId="0" fontId="7" fillId="2" borderId="0" xfId="0" applyFont="1" applyFill="1"/>
    <xf numFmtId="0" fontId="10" fillId="2" borderId="1" xfId="0" applyFont="1" applyFill="1" applyBorder="1" applyAlignment="1">
      <alignment wrapText="1"/>
    </xf>
    <xf numFmtId="43" fontId="8" fillId="2" borderId="1" xfId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1" fillId="2" borderId="0" xfId="0" applyFont="1" applyFill="1"/>
    <xf numFmtId="43" fontId="10" fillId="2" borderId="1" xfId="1" applyFont="1" applyFill="1" applyBorder="1" applyAlignment="1">
      <alignment horizontal="center" wrapText="1"/>
    </xf>
    <xf numFmtId="0" fontId="0" fillId="2" borderId="0" xfId="0" applyFill="1" applyBorder="1"/>
    <xf numFmtId="0" fontId="7" fillId="2" borderId="0" xfId="0" applyFont="1" applyFill="1" applyBorder="1"/>
    <xf numFmtId="0" fontId="8" fillId="2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wrapText="1"/>
    </xf>
    <xf numFmtId="0" fontId="13" fillId="2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89"/>
  <sheetViews>
    <sheetView tabSelected="1" view="pageBreakPreview" zoomScale="60" zoomScaleNormal="100" workbookViewId="0">
      <pane xSplit="1" ySplit="8" topLeftCell="B33" activePane="bottomRight" state="frozen"/>
      <selection pane="topRight" activeCell="B1" sqref="B1"/>
      <selection pane="bottomLeft" activeCell="A11" sqref="A11"/>
      <selection pane="bottomRight" activeCell="P19" sqref="P19"/>
    </sheetView>
  </sheetViews>
  <sheetFormatPr defaultRowHeight="15"/>
  <cols>
    <col min="1" max="1" width="2.42578125" style="5" customWidth="1"/>
    <col min="2" max="2" width="8" style="5" customWidth="1"/>
    <col min="3" max="3" width="69.28515625" style="5" customWidth="1"/>
    <col min="4" max="6" width="20.42578125" style="5" customWidth="1"/>
    <col min="7" max="16384" width="9.140625" style="5"/>
  </cols>
  <sheetData>
    <row r="1" spans="2:9" ht="21">
      <c r="E1" s="34" t="s">
        <v>134</v>
      </c>
    </row>
    <row r="2" spans="2:9" ht="21">
      <c r="E2" s="34"/>
    </row>
    <row r="3" spans="2:9" ht="15.75">
      <c r="B3" s="29" t="s">
        <v>0</v>
      </c>
      <c r="C3" s="29"/>
      <c r="D3" s="29"/>
      <c r="E3" s="29"/>
      <c r="F3" s="29"/>
    </row>
    <row r="4" spans="2:9" ht="15.75">
      <c r="B4" s="29" t="s">
        <v>1</v>
      </c>
      <c r="C4" s="29"/>
      <c r="D4" s="29"/>
      <c r="E4" s="29"/>
      <c r="F4" s="29"/>
    </row>
    <row r="5" spans="2:9" ht="15.75">
      <c r="B5" s="29" t="s">
        <v>98</v>
      </c>
      <c r="C5" s="29"/>
      <c r="D5" s="29"/>
      <c r="E5" s="29"/>
      <c r="F5" s="29"/>
    </row>
    <row r="6" spans="2:9" ht="15.75" customHeight="1">
      <c r="B6" s="29" t="s">
        <v>135</v>
      </c>
      <c r="C6" s="29"/>
      <c r="D6" s="29"/>
      <c r="E6" s="29"/>
      <c r="F6" s="29"/>
    </row>
    <row r="7" spans="2:9" ht="15.75">
      <c r="B7" s="6" t="s">
        <v>12</v>
      </c>
      <c r="C7" s="7"/>
      <c r="D7" s="7"/>
      <c r="E7" s="30" t="s">
        <v>13</v>
      </c>
      <c r="F7" s="30"/>
    </row>
    <row r="8" spans="2:9" ht="21.75" customHeight="1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</row>
    <row r="9" spans="2:9" ht="12" customHeight="1">
      <c r="B9" s="33">
        <v>1</v>
      </c>
      <c r="C9" s="33">
        <v>2</v>
      </c>
      <c r="D9" s="33">
        <v>3</v>
      </c>
      <c r="E9" s="33">
        <v>4</v>
      </c>
      <c r="F9" s="33">
        <v>5</v>
      </c>
    </row>
    <row r="10" spans="2:9" ht="15.75">
      <c r="B10" s="27" t="s">
        <v>15</v>
      </c>
      <c r="C10" s="27"/>
      <c r="D10" s="9">
        <f>SUM(D11:D13)</f>
        <v>1556298.1</v>
      </c>
      <c r="E10" s="9">
        <f t="shared" ref="E10:F10" si="0">SUM(E11:E13)</f>
        <v>1498023.5</v>
      </c>
      <c r="F10" s="9">
        <f t="shared" si="0"/>
        <v>1454040.5</v>
      </c>
      <c r="G10" s="10"/>
      <c r="H10" s="10"/>
      <c r="I10" s="10"/>
    </row>
    <row r="11" spans="2:9" ht="15.75">
      <c r="B11" s="28" t="s">
        <v>7</v>
      </c>
      <c r="C11" s="28"/>
      <c r="D11" s="11">
        <f>D15+D79+D91+D103+D123+D135+D151+D183+D167+D175</f>
        <v>397650</v>
      </c>
      <c r="E11" s="11">
        <f t="shared" ref="E11:F11" si="1">E15+E79+E91+E103+E123+E135+E151+E183+E167+E175</f>
        <v>391306.1</v>
      </c>
      <c r="F11" s="11">
        <f t="shared" si="1"/>
        <v>384976.1</v>
      </c>
      <c r="G11" s="10"/>
      <c r="H11" s="10"/>
      <c r="I11" s="10"/>
    </row>
    <row r="12" spans="2:9" ht="15.75">
      <c r="B12" s="28" t="s">
        <v>8</v>
      </c>
      <c r="C12" s="28"/>
      <c r="D12" s="11">
        <f t="shared" ref="D12:F13" si="2">D16+D80+D92+D104+D124+D136+D152+D184+D168+D176</f>
        <v>1158648.1000000001</v>
      </c>
      <c r="E12" s="11">
        <f t="shared" si="2"/>
        <v>1106717.3999999999</v>
      </c>
      <c r="F12" s="11">
        <f t="shared" si="2"/>
        <v>1069064.3999999999</v>
      </c>
      <c r="G12" s="10"/>
      <c r="H12" s="10"/>
      <c r="I12" s="10"/>
    </row>
    <row r="13" spans="2:9" ht="15.75">
      <c r="B13" s="28" t="s">
        <v>9</v>
      </c>
      <c r="C13" s="28"/>
      <c r="D13" s="11">
        <f t="shared" si="2"/>
        <v>0</v>
      </c>
      <c r="E13" s="11">
        <f t="shared" si="2"/>
        <v>0</v>
      </c>
      <c r="F13" s="11">
        <f t="shared" si="2"/>
        <v>0</v>
      </c>
      <c r="G13" s="10"/>
      <c r="H13" s="10"/>
      <c r="I13" s="10"/>
    </row>
    <row r="14" spans="2:9" ht="31.5">
      <c r="B14" s="8" t="s">
        <v>54</v>
      </c>
      <c r="C14" s="12" t="s">
        <v>16</v>
      </c>
      <c r="D14" s="9">
        <f>SUM(D15:D17)</f>
        <v>1222235.5</v>
      </c>
      <c r="E14" s="9">
        <f t="shared" ref="E14:F14" si="3">SUM(E15:E17)</f>
        <v>1182598.3</v>
      </c>
      <c r="F14" s="9">
        <f t="shared" si="3"/>
        <v>0</v>
      </c>
    </row>
    <row r="15" spans="2:9" ht="15.75">
      <c r="B15" s="26" t="s">
        <v>7</v>
      </c>
      <c r="C15" s="26"/>
      <c r="D15" s="3">
        <f t="shared" ref="D15:F17" si="4">D19+D27+D55+D67</f>
        <v>205012.3</v>
      </c>
      <c r="E15" s="3">
        <f t="shared" si="4"/>
        <v>205012.3</v>
      </c>
      <c r="F15" s="3">
        <f t="shared" si="4"/>
        <v>0</v>
      </c>
    </row>
    <row r="16" spans="2:9" ht="15.75">
      <c r="B16" s="26" t="s">
        <v>8</v>
      </c>
      <c r="C16" s="26"/>
      <c r="D16" s="3">
        <f t="shared" si="4"/>
        <v>1017223.2000000001</v>
      </c>
      <c r="E16" s="3">
        <f t="shared" si="4"/>
        <v>977586</v>
      </c>
      <c r="F16" s="3">
        <f t="shared" si="4"/>
        <v>0</v>
      </c>
    </row>
    <row r="17" spans="2:6" ht="15.75">
      <c r="B17" s="26" t="s">
        <v>9</v>
      </c>
      <c r="C17" s="26"/>
      <c r="D17" s="3">
        <f t="shared" si="4"/>
        <v>0</v>
      </c>
      <c r="E17" s="3">
        <f t="shared" si="4"/>
        <v>0</v>
      </c>
      <c r="F17" s="3">
        <f t="shared" si="4"/>
        <v>0</v>
      </c>
    </row>
    <row r="18" spans="2:6" ht="15.75">
      <c r="B18" s="13" t="s">
        <v>10</v>
      </c>
      <c r="C18" s="14" t="s">
        <v>63</v>
      </c>
      <c r="D18" s="3">
        <f>SUM(D19:D21)</f>
        <v>582.9</v>
      </c>
      <c r="E18" s="3">
        <f t="shared" ref="E18:F18" si="5">SUM(E19:E21)</f>
        <v>582.9</v>
      </c>
      <c r="F18" s="3">
        <f t="shared" si="5"/>
        <v>0</v>
      </c>
    </row>
    <row r="19" spans="2:6" ht="15.75">
      <c r="B19" s="26" t="s">
        <v>7</v>
      </c>
      <c r="C19" s="26"/>
      <c r="D19" s="3">
        <f>D23</f>
        <v>582.9</v>
      </c>
      <c r="E19" s="3">
        <f t="shared" ref="E19:F19" si="6">E23</f>
        <v>582.9</v>
      </c>
      <c r="F19" s="3">
        <f t="shared" si="6"/>
        <v>0</v>
      </c>
    </row>
    <row r="20" spans="2:6" ht="15.75">
      <c r="B20" s="26" t="s">
        <v>8</v>
      </c>
      <c r="C20" s="26"/>
      <c r="D20" s="3">
        <f>D24</f>
        <v>0</v>
      </c>
      <c r="E20" s="3">
        <f t="shared" ref="E20:F20" si="7">E24</f>
        <v>0</v>
      </c>
      <c r="F20" s="3">
        <f t="shared" si="7"/>
        <v>0</v>
      </c>
    </row>
    <row r="21" spans="2:6" ht="15.75">
      <c r="B21" s="26" t="s">
        <v>9</v>
      </c>
      <c r="C21" s="26"/>
      <c r="D21" s="3">
        <f>D25</f>
        <v>0</v>
      </c>
      <c r="E21" s="3">
        <f t="shared" ref="E21:F21" si="8">E25</f>
        <v>0</v>
      </c>
      <c r="F21" s="3">
        <f t="shared" si="8"/>
        <v>0</v>
      </c>
    </row>
    <row r="22" spans="2:6" ht="47.25">
      <c r="B22" s="1" t="s">
        <v>22</v>
      </c>
      <c r="C22" s="2" t="s">
        <v>74</v>
      </c>
      <c r="D22" s="3">
        <f>SUM(D23:D25)</f>
        <v>582.9</v>
      </c>
      <c r="E22" s="3">
        <f t="shared" ref="E22:F22" si="9">SUM(E23:E25)</f>
        <v>582.9</v>
      </c>
      <c r="F22" s="3">
        <f t="shared" si="9"/>
        <v>0</v>
      </c>
    </row>
    <row r="23" spans="2:6" ht="15.75">
      <c r="B23" s="31" t="s">
        <v>7</v>
      </c>
      <c r="C23" s="31"/>
      <c r="D23" s="15">
        <v>582.9</v>
      </c>
      <c r="E23" s="15">
        <v>582.9</v>
      </c>
      <c r="F23" s="15"/>
    </row>
    <row r="24" spans="2:6" ht="15.75">
      <c r="B24" s="31" t="s">
        <v>8</v>
      </c>
      <c r="C24" s="31"/>
      <c r="D24" s="15"/>
      <c r="E24" s="15"/>
      <c r="F24" s="15"/>
    </row>
    <row r="25" spans="2:6" ht="15.75">
      <c r="B25" s="31" t="s">
        <v>9</v>
      </c>
      <c r="C25" s="31"/>
      <c r="D25" s="15"/>
      <c r="E25" s="15"/>
      <c r="F25" s="15"/>
    </row>
    <row r="26" spans="2:6" ht="31.5">
      <c r="B26" s="13" t="s">
        <v>11</v>
      </c>
      <c r="C26" s="14" t="s">
        <v>64</v>
      </c>
      <c r="D26" s="3">
        <f>SUM(D27:D29)</f>
        <v>1103629</v>
      </c>
      <c r="E26" s="3">
        <f t="shared" ref="E26:F26" si="10">SUM(E27:E29)</f>
        <v>1063991.8</v>
      </c>
      <c r="F26" s="3">
        <f t="shared" si="10"/>
        <v>0</v>
      </c>
    </row>
    <row r="27" spans="2:6" ht="15.75">
      <c r="B27" s="26" t="s">
        <v>7</v>
      </c>
      <c r="C27" s="26"/>
      <c r="D27" s="3">
        <f>D31+D35+D39+D43+D47+D51</f>
        <v>197221.3</v>
      </c>
      <c r="E27" s="3">
        <f t="shared" ref="E27:F27" si="11">E31+E35+E39+E43+E47+E51</f>
        <v>197221.3</v>
      </c>
      <c r="F27" s="3">
        <f t="shared" si="11"/>
        <v>0</v>
      </c>
    </row>
    <row r="28" spans="2:6" ht="15.75">
      <c r="B28" s="26" t="s">
        <v>8</v>
      </c>
      <c r="C28" s="26"/>
      <c r="D28" s="3">
        <f t="shared" ref="D28:F29" si="12">D32+D36+D40+D44+D48+D52</f>
        <v>906407.70000000007</v>
      </c>
      <c r="E28" s="3">
        <f t="shared" si="12"/>
        <v>866770.5</v>
      </c>
      <c r="F28" s="3">
        <f t="shared" si="12"/>
        <v>0</v>
      </c>
    </row>
    <row r="29" spans="2:6" ht="15.75">
      <c r="B29" s="26" t="s">
        <v>9</v>
      </c>
      <c r="C29" s="26"/>
      <c r="D29" s="3">
        <f t="shared" si="12"/>
        <v>0</v>
      </c>
      <c r="E29" s="3">
        <f t="shared" si="12"/>
        <v>0</v>
      </c>
      <c r="F29" s="3">
        <f t="shared" si="12"/>
        <v>0</v>
      </c>
    </row>
    <row r="30" spans="2:6" s="16" customFormat="1" ht="78.75">
      <c r="B30" s="1" t="s">
        <v>55</v>
      </c>
      <c r="C30" s="2" t="s">
        <v>75</v>
      </c>
      <c r="D30" s="3">
        <f>SUM(D31:D33)</f>
        <v>972</v>
      </c>
      <c r="E30" s="3">
        <f t="shared" ref="E30:F30" si="13">SUM(E31:E33)</f>
        <v>2880</v>
      </c>
      <c r="F30" s="3">
        <f t="shared" si="13"/>
        <v>0</v>
      </c>
    </row>
    <row r="31" spans="2:6" s="16" customFormat="1" ht="15.75">
      <c r="B31" s="31" t="s">
        <v>7</v>
      </c>
      <c r="C31" s="31"/>
      <c r="D31" s="15"/>
      <c r="E31" s="15"/>
      <c r="F31" s="15"/>
    </row>
    <row r="32" spans="2:6" s="16" customFormat="1" ht="15.75">
      <c r="B32" s="31" t="s">
        <v>8</v>
      </c>
      <c r="C32" s="31"/>
      <c r="D32" s="15">
        <v>972</v>
      </c>
      <c r="E32" s="15">
        <v>2880</v>
      </c>
      <c r="F32" s="15"/>
    </row>
    <row r="33" spans="2:6" s="16" customFormat="1" ht="15.75">
      <c r="B33" s="31" t="s">
        <v>9</v>
      </c>
      <c r="C33" s="31"/>
      <c r="D33" s="15"/>
      <c r="E33" s="15"/>
      <c r="F33" s="15"/>
    </row>
    <row r="34" spans="2:6" s="16" customFormat="1" ht="63">
      <c r="B34" s="1" t="s">
        <v>56</v>
      </c>
      <c r="C34" s="2" t="s">
        <v>76</v>
      </c>
      <c r="D34" s="3">
        <f>SUM(D35:D37)</f>
        <v>386314.5</v>
      </c>
      <c r="E34" s="3">
        <f t="shared" ref="E34:F34" si="14">SUM(E35:E37)</f>
        <v>368559.8</v>
      </c>
      <c r="F34" s="3">
        <f t="shared" si="14"/>
        <v>0</v>
      </c>
    </row>
    <row r="35" spans="2:6" s="16" customFormat="1" ht="15.75">
      <c r="B35" s="31" t="s">
        <v>7</v>
      </c>
      <c r="C35" s="31"/>
      <c r="D35" s="15"/>
      <c r="E35" s="15"/>
      <c r="F35" s="15"/>
    </row>
    <row r="36" spans="2:6" s="16" customFormat="1" ht="15.75">
      <c r="B36" s="31" t="s">
        <v>8</v>
      </c>
      <c r="C36" s="31"/>
      <c r="D36" s="15">
        <v>386314.5</v>
      </c>
      <c r="E36" s="15">
        <v>368559.8</v>
      </c>
      <c r="F36" s="15"/>
    </row>
    <row r="37" spans="2:6" s="16" customFormat="1" ht="15.75">
      <c r="B37" s="31" t="s">
        <v>9</v>
      </c>
      <c r="C37" s="31"/>
      <c r="D37" s="15"/>
      <c r="E37" s="15"/>
      <c r="F37" s="15"/>
    </row>
    <row r="38" spans="2:6" s="16" customFormat="1" ht="63">
      <c r="B38" s="1" t="s">
        <v>57</v>
      </c>
      <c r="C38" s="2" t="s">
        <v>77</v>
      </c>
      <c r="D38" s="3">
        <f>SUM(D39:D41)</f>
        <v>517642.8</v>
      </c>
      <c r="E38" s="3">
        <f t="shared" ref="E38:F38" si="15">SUM(E39:E41)</f>
        <v>493852.3</v>
      </c>
      <c r="F38" s="3">
        <f t="shared" si="15"/>
        <v>0</v>
      </c>
    </row>
    <row r="39" spans="2:6" s="16" customFormat="1" ht="15.75">
      <c r="B39" s="31" t="s">
        <v>7</v>
      </c>
      <c r="C39" s="31"/>
      <c r="D39" s="15"/>
      <c r="E39" s="15"/>
      <c r="F39" s="15"/>
    </row>
    <row r="40" spans="2:6" s="16" customFormat="1" ht="15.75">
      <c r="B40" s="31" t="s">
        <v>8</v>
      </c>
      <c r="C40" s="31"/>
      <c r="D40" s="15">
        <v>517642.8</v>
      </c>
      <c r="E40" s="15">
        <v>493852.3</v>
      </c>
      <c r="F40" s="15"/>
    </row>
    <row r="41" spans="2:6" s="16" customFormat="1" ht="15.75">
      <c r="B41" s="31" t="s">
        <v>9</v>
      </c>
      <c r="C41" s="31"/>
      <c r="D41" s="15"/>
      <c r="E41" s="15"/>
      <c r="F41" s="15"/>
    </row>
    <row r="42" spans="2:6" s="16" customFormat="1" ht="31.5">
      <c r="B42" s="1" t="s">
        <v>58</v>
      </c>
      <c r="C42" s="17" t="s">
        <v>78</v>
      </c>
      <c r="D42" s="18">
        <f>SUM(D43:D45)</f>
        <v>49405</v>
      </c>
      <c r="E42" s="18">
        <f t="shared" ref="E42:F42" si="16">SUM(E43:E45)</f>
        <v>49405</v>
      </c>
      <c r="F42" s="18">
        <f t="shared" si="16"/>
        <v>0</v>
      </c>
    </row>
    <row r="43" spans="2:6" s="16" customFormat="1" ht="15.75">
      <c r="B43" s="31" t="s">
        <v>7</v>
      </c>
      <c r="C43" s="31"/>
      <c r="D43" s="15">
        <v>47926.6</v>
      </c>
      <c r="E43" s="15">
        <v>47926.6</v>
      </c>
      <c r="F43" s="15"/>
    </row>
    <row r="44" spans="2:6" s="16" customFormat="1" ht="15.75">
      <c r="B44" s="31" t="s">
        <v>8</v>
      </c>
      <c r="C44" s="31"/>
      <c r="D44" s="15">
        <v>1478.4</v>
      </c>
      <c r="E44" s="15">
        <v>1478.4</v>
      </c>
      <c r="F44" s="15"/>
    </row>
    <row r="45" spans="2:6" s="16" customFormat="1" ht="15.75">
      <c r="B45" s="31" t="s">
        <v>9</v>
      </c>
      <c r="C45" s="31"/>
      <c r="D45" s="15"/>
      <c r="E45" s="15"/>
      <c r="F45" s="15"/>
    </row>
    <row r="46" spans="2:6" s="20" customFormat="1" ht="47.25">
      <c r="B46" s="19" t="s">
        <v>59</v>
      </c>
      <c r="C46" s="17" t="s">
        <v>79</v>
      </c>
      <c r="D46" s="18">
        <f>SUM(D47:D49)</f>
        <v>50082.6</v>
      </c>
      <c r="E46" s="18">
        <f t="shared" ref="E46:F46" si="17">SUM(E47:E49)</f>
        <v>50082.6</v>
      </c>
      <c r="F46" s="18">
        <f t="shared" si="17"/>
        <v>0</v>
      </c>
    </row>
    <row r="47" spans="2:6" s="20" customFormat="1" ht="15.75">
      <c r="B47" s="32" t="s">
        <v>7</v>
      </c>
      <c r="C47" s="32"/>
      <c r="D47" s="21">
        <v>50082.6</v>
      </c>
      <c r="E47" s="21">
        <v>50082.6</v>
      </c>
      <c r="F47" s="21"/>
    </row>
    <row r="48" spans="2:6" s="20" customFormat="1" ht="15.75">
      <c r="B48" s="32" t="s">
        <v>8</v>
      </c>
      <c r="C48" s="32"/>
      <c r="D48" s="21"/>
      <c r="E48" s="21"/>
      <c r="F48" s="21"/>
    </row>
    <row r="49" spans="2:8" s="20" customFormat="1" ht="15.75">
      <c r="B49" s="32" t="s">
        <v>9</v>
      </c>
      <c r="C49" s="32"/>
      <c r="D49" s="21"/>
      <c r="E49" s="21"/>
      <c r="F49" s="21"/>
    </row>
    <row r="50" spans="2:8" s="20" customFormat="1" ht="31.5">
      <c r="B50" s="19" t="s">
        <v>60</v>
      </c>
      <c r="C50" s="17" t="s">
        <v>80</v>
      </c>
      <c r="D50" s="18">
        <f>SUM(D51:D53)</f>
        <v>99212.1</v>
      </c>
      <c r="E50" s="18">
        <f t="shared" ref="E50:F50" si="18">SUM(E51:E53)</f>
        <v>99212.1</v>
      </c>
      <c r="F50" s="18">
        <f t="shared" si="18"/>
        <v>0</v>
      </c>
    </row>
    <row r="51" spans="2:8" s="20" customFormat="1" ht="15.75">
      <c r="B51" s="32" t="s">
        <v>7</v>
      </c>
      <c r="C51" s="32"/>
      <c r="D51" s="21">
        <v>99212.1</v>
      </c>
      <c r="E51" s="21">
        <v>99212.1</v>
      </c>
      <c r="F51" s="21"/>
    </row>
    <row r="52" spans="2:8" s="20" customFormat="1" ht="15.75">
      <c r="B52" s="32" t="s">
        <v>8</v>
      </c>
      <c r="C52" s="32"/>
      <c r="D52" s="21"/>
      <c r="E52" s="21"/>
      <c r="F52" s="21"/>
    </row>
    <row r="53" spans="2:8" s="20" customFormat="1" ht="15.75">
      <c r="B53" s="32" t="s">
        <v>9</v>
      </c>
      <c r="C53" s="32"/>
      <c r="D53" s="21"/>
      <c r="E53" s="21"/>
      <c r="F53" s="21"/>
    </row>
    <row r="54" spans="2:8" ht="63">
      <c r="B54" s="13" t="s">
        <v>17</v>
      </c>
      <c r="C54" s="14" t="s">
        <v>61</v>
      </c>
      <c r="D54" s="3">
        <f>SUM(D55:D57)</f>
        <v>97372.3</v>
      </c>
      <c r="E54" s="3">
        <f t="shared" ref="E54:F54" si="19">SUM(E55:E57)</f>
        <v>97372.3</v>
      </c>
      <c r="F54" s="3">
        <f t="shared" si="19"/>
        <v>0</v>
      </c>
    </row>
    <row r="55" spans="2:8" ht="15.75">
      <c r="B55" s="26" t="s">
        <v>7</v>
      </c>
      <c r="C55" s="26"/>
      <c r="D55" s="3">
        <f>D59+D63</f>
        <v>2616.5</v>
      </c>
      <c r="E55" s="3">
        <f t="shared" ref="E55:F55" si="20">E59+E63</f>
        <v>2616.5</v>
      </c>
      <c r="F55" s="3">
        <f t="shared" si="20"/>
        <v>0</v>
      </c>
      <c r="G55" s="4"/>
      <c r="H55" s="22"/>
    </row>
    <row r="56" spans="2:8" ht="15.75">
      <c r="B56" s="26" t="s">
        <v>8</v>
      </c>
      <c r="C56" s="26"/>
      <c r="D56" s="3">
        <f t="shared" ref="D56:F57" si="21">D60+D64</f>
        <v>94755.8</v>
      </c>
      <c r="E56" s="3">
        <f t="shared" si="21"/>
        <v>94755.8</v>
      </c>
      <c r="F56" s="3">
        <f t="shared" si="21"/>
        <v>0</v>
      </c>
      <c r="G56" s="4"/>
      <c r="H56" s="22"/>
    </row>
    <row r="57" spans="2:8" ht="15.75">
      <c r="B57" s="26" t="s">
        <v>9</v>
      </c>
      <c r="C57" s="26"/>
      <c r="D57" s="3">
        <f t="shared" si="21"/>
        <v>0</v>
      </c>
      <c r="E57" s="3">
        <f t="shared" si="21"/>
        <v>0</v>
      </c>
      <c r="F57" s="3">
        <f t="shared" si="21"/>
        <v>0</v>
      </c>
      <c r="G57" s="4"/>
      <c r="H57" s="22"/>
    </row>
    <row r="58" spans="2:8" s="16" customFormat="1" ht="63">
      <c r="B58" s="19" t="s">
        <v>23</v>
      </c>
      <c r="C58" s="2" t="s">
        <v>81</v>
      </c>
      <c r="D58" s="3">
        <f>SUM(D59:D61)</f>
        <v>32607</v>
      </c>
      <c r="E58" s="3">
        <f t="shared" ref="E58:F58" si="22">SUM(E59:E61)</f>
        <v>32607</v>
      </c>
      <c r="F58" s="3">
        <f t="shared" si="22"/>
        <v>0</v>
      </c>
      <c r="G58" s="23"/>
      <c r="H58" s="23"/>
    </row>
    <row r="59" spans="2:8" s="16" customFormat="1" ht="15.75">
      <c r="B59" s="31" t="s">
        <v>7</v>
      </c>
      <c r="C59" s="31"/>
      <c r="D59" s="15"/>
      <c r="E59" s="15"/>
      <c r="F59" s="15"/>
    </row>
    <row r="60" spans="2:8" s="16" customFormat="1" ht="15.75">
      <c r="B60" s="31" t="s">
        <v>8</v>
      </c>
      <c r="C60" s="31"/>
      <c r="D60" s="15">
        <v>32607</v>
      </c>
      <c r="E60" s="15">
        <v>32607</v>
      </c>
      <c r="F60" s="15"/>
    </row>
    <row r="61" spans="2:8" s="16" customFormat="1" ht="15.75">
      <c r="B61" s="31" t="s">
        <v>9</v>
      </c>
      <c r="C61" s="31"/>
      <c r="D61" s="15"/>
      <c r="E61" s="15"/>
      <c r="F61" s="15"/>
    </row>
    <row r="62" spans="2:8" s="16" customFormat="1" ht="31.5">
      <c r="B62" s="1" t="s">
        <v>24</v>
      </c>
      <c r="C62" s="2" t="s">
        <v>82</v>
      </c>
      <c r="D62" s="3">
        <f>SUM(D63:D65)</f>
        <v>64765.3</v>
      </c>
      <c r="E62" s="3">
        <f t="shared" ref="E62:F62" si="23">SUM(E63:E65)</f>
        <v>64765.3</v>
      </c>
      <c r="F62" s="3">
        <f t="shared" si="23"/>
        <v>0</v>
      </c>
    </row>
    <row r="63" spans="2:8" s="16" customFormat="1" ht="15.75">
      <c r="B63" s="31" t="s">
        <v>7</v>
      </c>
      <c r="C63" s="31"/>
      <c r="D63" s="15">
        <v>2616.5</v>
      </c>
      <c r="E63" s="15">
        <v>2616.5</v>
      </c>
      <c r="F63" s="15"/>
    </row>
    <row r="64" spans="2:8" s="16" customFormat="1" ht="15.75">
      <c r="B64" s="31" t="s">
        <v>8</v>
      </c>
      <c r="C64" s="31"/>
      <c r="D64" s="15">
        <f>28828.8+33320</f>
        <v>62148.800000000003</v>
      </c>
      <c r="E64" s="15">
        <f>28828.8+33320</f>
        <v>62148.800000000003</v>
      </c>
      <c r="F64" s="15"/>
    </row>
    <row r="65" spans="2:6" s="16" customFormat="1" ht="15.75">
      <c r="B65" s="31" t="s">
        <v>9</v>
      </c>
      <c r="C65" s="31"/>
      <c r="D65" s="15"/>
      <c r="E65" s="15"/>
      <c r="F65" s="15"/>
    </row>
    <row r="66" spans="2:6" ht="15.75">
      <c r="B66" s="24" t="s">
        <v>18</v>
      </c>
      <c r="C66" s="14" t="s">
        <v>62</v>
      </c>
      <c r="D66" s="3">
        <f>SUM(D67:D69)</f>
        <v>20651.300000000003</v>
      </c>
      <c r="E66" s="3">
        <f t="shared" ref="E66:F66" si="24">SUM(E67:E69)</f>
        <v>20651.300000000003</v>
      </c>
      <c r="F66" s="3">
        <f t="shared" si="24"/>
        <v>0</v>
      </c>
    </row>
    <row r="67" spans="2:6" ht="15.75">
      <c r="B67" s="26" t="s">
        <v>7</v>
      </c>
      <c r="C67" s="26"/>
      <c r="D67" s="3">
        <f>D71+D75</f>
        <v>4591.6000000000004</v>
      </c>
      <c r="E67" s="3">
        <f t="shared" ref="E67:F69" si="25">E71+E75</f>
        <v>4591.6000000000004</v>
      </c>
      <c r="F67" s="3">
        <f t="shared" si="25"/>
        <v>0</v>
      </c>
    </row>
    <row r="68" spans="2:6" ht="15.75">
      <c r="B68" s="26" t="s">
        <v>8</v>
      </c>
      <c r="C68" s="26"/>
      <c r="D68" s="3">
        <f>D72+D76</f>
        <v>16059.7</v>
      </c>
      <c r="E68" s="3">
        <f t="shared" si="25"/>
        <v>16059.7</v>
      </c>
      <c r="F68" s="3">
        <f t="shared" si="25"/>
        <v>0</v>
      </c>
    </row>
    <row r="69" spans="2:6" ht="15.75">
      <c r="B69" s="26" t="s">
        <v>9</v>
      </c>
      <c r="C69" s="26"/>
      <c r="D69" s="3">
        <f>D73+D77</f>
        <v>0</v>
      </c>
      <c r="E69" s="3">
        <f t="shared" si="25"/>
        <v>0</v>
      </c>
      <c r="F69" s="3">
        <f t="shared" si="25"/>
        <v>0</v>
      </c>
    </row>
    <row r="70" spans="2:6" s="16" customFormat="1" ht="31.5">
      <c r="B70" s="1" t="s">
        <v>26</v>
      </c>
      <c r="C70" s="2" t="s">
        <v>83</v>
      </c>
      <c r="D70" s="3">
        <f>SUM(D71:D73)</f>
        <v>10409.900000000001</v>
      </c>
      <c r="E70" s="3">
        <f t="shared" ref="E70:F70" si="26">SUM(E71:E73)</f>
        <v>10409.900000000001</v>
      </c>
      <c r="F70" s="3">
        <f t="shared" si="26"/>
        <v>0</v>
      </c>
    </row>
    <row r="71" spans="2:6" s="16" customFormat="1" ht="15.75">
      <c r="B71" s="31" t="s">
        <v>7</v>
      </c>
      <c r="C71" s="31"/>
      <c r="D71" s="15">
        <v>4591.6000000000004</v>
      </c>
      <c r="E71" s="15">
        <v>4591.6000000000004</v>
      </c>
      <c r="F71" s="15"/>
    </row>
    <row r="72" spans="2:6" s="16" customFormat="1" ht="15.75">
      <c r="B72" s="31" t="s">
        <v>8</v>
      </c>
      <c r="C72" s="31"/>
      <c r="D72" s="15">
        <v>5818.3</v>
      </c>
      <c r="E72" s="15">
        <v>5818.3</v>
      </c>
      <c r="F72" s="15"/>
    </row>
    <row r="73" spans="2:6" ht="15.75">
      <c r="B73" s="26" t="s">
        <v>9</v>
      </c>
      <c r="C73" s="26"/>
      <c r="D73" s="3"/>
      <c r="E73" s="3"/>
      <c r="F73" s="3"/>
    </row>
    <row r="74" spans="2:6" s="16" customFormat="1" ht="47.25">
      <c r="B74" s="1" t="s">
        <v>27</v>
      </c>
      <c r="C74" s="2" t="s">
        <v>84</v>
      </c>
      <c r="D74" s="3">
        <f>SUM(D75:D77)</f>
        <v>10241.4</v>
      </c>
      <c r="E74" s="3">
        <f t="shared" ref="E74:F74" si="27">SUM(E75:E77)</f>
        <v>10241.4</v>
      </c>
      <c r="F74" s="3">
        <f t="shared" si="27"/>
        <v>0</v>
      </c>
    </row>
    <row r="75" spans="2:6" s="16" customFormat="1" ht="15.75">
      <c r="B75" s="31" t="s">
        <v>7</v>
      </c>
      <c r="C75" s="31"/>
      <c r="D75" s="15"/>
      <c r="E75" s="15"/>
      <c r="F75" s="15"/>
    </row>
    <row r="76" spans="2:6" s="16" customFormat="1" ht="15.75">
      <c r="B76" s="31" t="s">
        <v>8</v>
      </c>
      <c r="C76" s="31"/>
      <c r="D76" s="15">
        <v>10241.4</v>
      </c>
      <c r="E76" s="15">
        <v>10241.4</v>
      </c>
      <c r="F76" s="15"/>
    </row>
    <row r="77" spans="2:6" s="16" customFormat="1" ht="15.75">
      <c r="B77" s="31" t="s">
        <v>9</v>
      </c>
      <c r="C77" s="31"/>
      <c r="D77" s="15"/>
      <c r="E77" s="15"/>
      <c r="F77" s="15"/>
    </row>
    <row r="78" spans="2:6" ht="31.5">
      <c r="B78" s="8" t="s">
        <v>14</v>
      </c>
      <c r="C78" s="12" t="s">
        <v>28</v>
      </c>
      <c r="D78" s="9">
        <f>SUM(D79:D81)</f>
        <v>62509.100000000006</v>
      </c>
      <c r="E78" s="9">
        <f t="shared" ref="E78:F78" si="28">SUM(E79:E81)</f>
        <v>62509.100000000006</v>
      </c>
      <c r="F78" s="9">
        <f t="shared" si="28"/>
        <v>62509.100000000006</v>
      </c>
    </row>
    <row r="79" spans="2:6" ht="15.75">
      <c r="B79" s="26" t="s">
        <v>7</v>
      </c>
      <c r="C79" s="26"/>
      <c r="D79" s="3">
        <f t="shared" ref="D79:F81" si="29">D83+D87</f>
        <v>60340.700000000004</v>
      </c>
      <c r="E79" s="3">
        <f t="shared" si="29"/>
        <v>60340.700000000004</v>
      </c>
      <c r="F79" s="3">
        <f t="shared" si="29"/>
        <v>60340.700000000004</v>
      </c>
    </row>
    <row r="80" spans="2:6" ht="15.75">
      <c r="B80" s="26" t="s">
        <v>8</v>
      </c>
      <c r="C80" s="26"/>
      <c r="D80" s="3">
        <f t="shared" si="29"/>
        <v>2168.4</v>
      </c>
      <c r="E80" s="3">
        <f t="shared" si="29"/>
        <v>2168.4</v>
      </c>
      <c r="F80" s="3">
        <f t="shared" si="29"/>
        <v>2168.4</v>
      </c>
    </row>
    <row r="81" spans="2:6" ht="15.75">
      <c r="B81" s="26" t="s">
        <v>9</v>
      </c>
      <c r="C81" s="26"/>
      <c r="D81" s="3">
        <f t="shared" si="29"/>
        <v>0</v>
      </c>
      <c r="E81" s="3">
        <f t="shared" si="29"/>
        <v>0</v>
      </c>
      <c r="F81" s="3">
        <f t="shared" si="29"/>
        <v>0</v>
      </c>
    </row>
    <row r="82" spans="2:6" ht="47.25">
      <c r="B82" s="13" t="s">
        <v>19</v>
      </c>
      <c r="C82" s="14" t="s">
        <v>85</v>
      </c>
      <c r="D82" s="3">
        <f>SUM(D83:D85)</f>
        <v>62469.200000000004</v>
      </c>
      <c r="E82" s="3">
        <f t="shared" ref="E82:F82" si="30">SUM(E83:E85)</f>
        <v>62469.200000000004</v>
      </c>
      <c r="F82" s="3">
        <f t="shared" si="30"/>
        <v>62469.200000000004</v>
      </c>
    </row>
    <row r="83" spans="2:6" ht="15.75">
      <c r="B83" s="26" t="s">
        <v>7</v>
      </c>
      <c r="C83" s="26"/>
      <c r="D83" s="3">
        <v>60300.800000000003</v>
      </c>
      <c r="E83" s="3">
        <v>60300.800000000003</v>
      </c>
      <c r="F83" s="3">
        <v>60300.800000000003</v>
      </c>
    </row>
    <row r="84" spans="2:6" ht="15.75">
      <c r="B84" s="26" t="s">
        <v>8</v>
      </c>
      <c r="C84" s="26"/>
      <c r="D84" s="3">
        <v>2168.4</v>
      </c>
      <c r="E84" s="3">
        <v>2168.4</v>
      </c>
      <c r="F84" s="3">
        <v>2168.4</v>
      </c>
    </row>
    <row r="85" spans="2:6" ht="15.75">
      <c r="B85" s="26" t="s">
        <v>9</v>
      </c>
      <c r="C85" s="26"/>
      <c r="D85" s="3">
        <v>0</v>
      </c>
      <c r="E85" s="3">
        <v>0</v>
      </c>
      <c r="F85" s="3">
        <v>0</v>
      </c>
    </row>
    <row r="86" spans="2:6" ht="15.75">
      <c r="B86" s="13" t="s">
        <v>20</v>
      </c>
      <c r="C86" s="14" t="s">
        <v>86</v>
      </c>
      <c r="D86" s="3">
        <f>SUM(D87:D89)</f>
        <v>39.9</v>
      </c>
      <c r="E86" s="3">
        <f t="shared" ref="E86:F86" si="31">SUM(E87:E89)</f>
        <v>39.9</v>
      </c>
      <c r="F86" s="3">
        <f t="shared" si="31"/>
        <v>39.9</v>
      </c>
    </row>
    <row r="87" spans="2:6" ht="15.75">
      <c r="B87" s="26" t="s">
        <v>7</v>
      </c>
      <c r="C87" s="26"/>
      <c r="D87" s="3">
        <v>39.9</v>
      </c>
      <c r="E87" s="3">
        <v>39.9</v>
      </c>
      <c r="F87" s="3">
        <v>39.9</v>
      </c>
    </row>
    <row r="88" spans="2:6" ht="15.75">
      <c r="B88" s="26" t="s">
        <v>8</v>
      </c>
      <c r="C88" s="26"/>
      <c r="D88" s="3"/>
      <c r="E88" s="3"/>
      <c r="F88" s="3"/>
    </row>
    <row r="89" spans="2:6" ht="15.75">
      <c r="B89" s="26" t="s">
        <v>9</v>
      </c>
      <c r="C89" s="26"/>
      <c r="D89" s="3"/>
      <c r="E89" s="3"/>
      <c r="F89" s="3"/>
    </row>
    <row r="90" spans="2:6" ht="47.25">
      <c r="B90" s="8" t="s">
        <v>29</v>
      </c>
      <c r="C90" s="12" t="s">
        <v>32</v>
      </c>
      <c r="D90" s="9">
        <f>SUM(D91:D93)</f>
        <v>105459.9</v>
      </c>
      <c r="E90" s="9">
        <f t="shared" ref="E90:F90" si="32">SUM(E91:E93)</f>
        <v>105459.9</v>
      </c>
      <c r="F90" s="9">
        <f t="shared" si="32"/>
        <v>0</v>
      </c>
    </row>
    <row r="91" spans="2:6" ht="15.75">
      <c r="B91" s="26" t="s">
        <v>7</v>
      </c>
      <c r="C91" s="26"/>
      <c r="D91" s="3">
        <f>D95+D99</f>
        <v>103137.2</v>
      </c>
      <c r="E91" s="3">
        <f t="shared" ref="E91:F91" si="33">E95+E99</f>
        <v>103137.2</v>
      </c>
      <c r="F91" s="3">
        <f t="shared" si="33"/>
        <v>0</v>
      </c>
    </row>
    <row r="92" spans="2:6" ht="15.75">
      <c r="B92" s="26" t="s">
        <v>8</v>
      </c>
      <c r="C92" s="26"/>
      <c r="D92" s="3">
        <f>D96+D100</f>
        <v>2322.6999999999998</v>
      </c>
      <c r="E92" s="3">
        <f t="shared" ref="E92:F92" si="34">E96+E100</f>
        <v>2322.6999999999998</v>
      </c>
      <c r="F92" s="3">
        <f t="shared" si="34"/>
        <v>0</v>
      </c>
    </row>
    <row r="93" spans="2:6" ht="15.75">
      <c r="B93" s="26" t="s">
        <v>9</v>
      </c>
      <c r="C93" s="26"/>
      <c r="D93" s="3">
        <f>D97+D101</f>
        <v>0</v>
      </c>
      <c r="E93" s="3">
        <f t="shared" ref="E93:F93" si="35">E97+E101</f>
        <v>0</v>
      </c>
      <c r="F93" s="3">
        <f t="shared" si="35"/>
        <v>0</v>
      </c>
    </row>
    <row r="94" spans="2:6" ht="63">
      <c r="B94" s="13" t="s">
        <v>30</v>
      </c>
      <c r="C94" s="14" t="s">
        <v>87</v>
      </c>
      <c r="D94" s="3">
        <f>SUM(D95:D97)</f>
        <v>484.2</v>
      </c>
      <c r="E94" s="3">
        <f t="shared" ref="E94:F94" si="36">SUM(E95:E97)</f>
        <v>484.2</v>
      </c>
      <c r="F94" s="3">
        <f t="shared" si="36"/>
        <v>0</v>
      </c>
    </row>
    <row r="95" spans="2:6" ht="15.75">
      <c r="B95" s="26" t="s">
        <v>7</v>
      </c>
      <c r="C95" s="26"/>
      <c r="D95" s="3">
        <v>24.2</v>
      </c>
      <c r="E95" s="3">
        <v>24.2</v>
      </c>
      <c r="F95" s="3"/>
    </row>
    <row r="96" spans="2:6" ht="15.75">
      <c r="B96" s="26" t="s">
        <v>8</v>
      </c>
      <c r="C96" s="26"/>
      <c r="D96" s="3">
        <v>460</v>
      </c>
      <c r="E96" s="3">
        <v>460</v>
      </c>
      <c r="F96" s="3"/>
    </row>
    <row r="97" spans="2:6" ht="15.75">
      <c r="B97" s="26" t="s">
        <v>9</v>
      </c>
      <c r="C97" s="26"/>
      <c r="D97" s="3"/>
      <c r="E97" s="3"/>
      <c r="F97" s="3"/>
    </row>
    <row r="98" spans="2:6" ht="63">
      <c r="B98" s="13" t="s">
        <v>31</v>
      </c>
      <c r="C98" s="14" t="s">
        <v>70</v>
      </c>
      <c r="D98" s="3">
        <f>SUM(D99:D101)</f>
        <v>104975.7</v>
      </c>
      <c r="E98" s="3">
        <f t="shared" ref="E98:F98" si="37">SUM(E99:E101)</f>
        <v>104975.7</v>
      </c>
      <c r="F98" s="3">
        <f t="shared" si="37"/>
        <v>0</v>
      </c>
    </row>
    <row r="99" spans="2:6" ht="15.75">
      <c r="B99" s="26" t="s">
        <v>7</v>
      </c>
      <c r="C99" s="26"/>
      <c r="D99" s="3">
        <v>103113</v>
      </c>
      <c r="E99" s="3">
        <v>103113</v>
      </c>
      <c r="F99" s="3">
        <v>0</v>
      </c>
    </row>
    <row r="100" spans="2:6" ht="15.75">
      <c r="B100" s="26" t="s">
        <v>8</v>
      </c>
      <c r="C100" s="26"/>
      <c r="D100" s="3">
        <v>1862.7</v>
      </c>
      <c r="E100" s="3">
        <v>1862.7</v>
      </c>
      <c r="F100" s="3">
        <v>0</v>
      </c>
    </row>
    <row r="101" spans="2:6" ht="15.75">
      <c r="B101" s="26" t="s">
        <v>9</v>
      </c>
      <c r="C101" s="26"/>
      <c r="D101" s="3">
        <v>0</v>
      </c>
      <c r="E101" s="3">
        <v>0</v>
      </c>
      <c r="F101" s="3">
        <v>0</v>
      </c>
    </row>
    <row r="102" spans="2:6" ht="47.25">
      <c r="B102" s="8" t="s">
        <v>33</v>
      </c>
      <c r="C102" s="12" t="s">
        <v>37</v>
      </c>
      <c r="D102" s="9">
        <f>SUM(D103:D105)</f>
        <v>9986.2999999999993</v>
      </c>
      <c r="E102" s="9">
        <f t="shared" ref="E102:F102" si="38">SUM(E103:E105)</f>
        <v>0</v>
      </c>
      <c r="F102" s="9">
        <f t="shared" si="38"/>
        <v>0</v>
      </c>
    </row>
    <row r="103" spans="2:6" ht="15.75">
      <c r="B103" s="26" t="s">
        <v>7</v>
      </c>
      <c r="C103" s="26"/>
      <c r="D103" s="3">
        <f>D107+D111+D115+D119</f>
        <v>9986.2999999999993</v>
      </c>
      <c r="E103" s="3">
        <f t="shared" ref="E103:F103" si="39">E107+E111+E115+E119</f>
        <v>0</v>
      </c>
      <c r="F103" s="3">
        <f t="shared" si="39"/>
        <v>0</v>
      </c>
    </row>
    <row r="104" spans="2:6" ht="15.75">
      <c r="B104" s="26" t="s">
        <v>8</v>
      </c>
      <c r="C104" s="26"/>
      <c r="D104" s="3">
        <f>D108+D112+D116</f>
        <v>0</v>
      </c>
      <c r="E104" s="3">
        <f t="shared" ref="E104:F105" si="40">E108+E112+E116</f>
        <v>0</v>
      </c>
      <c r="F104" s="3">
        <f t="shared" si="40"/>
        <v>0</v>
      </c>
    </row>
    <row r="105" spans="2:6" ht="15.75">
      <c r="B105" s="26" t="s">
        <v>9</v>
      </c>
      <c r="C105" s="26"/>
      <c r="D105" s="3">
        <f>D109+D113+D117</f>
        <v>0</v>
      </c>
      <c r="E105" s="3">
        <f t="shared" si="40"/>
        <v>0</v>
      </c>
      <c r="F105" s="3">
        <f t="shared" si="40"/>
        <v>0</v>
      </c>
    </row>
    <row r="106" spans="2:6" ht="47.25">
      <c r="B106" s="13" t="s">
        <v>34</v>
      </c>
      <c r="C106" s="14" t="s">
        <v>88</v>
      </c>
      <c r="D106" s="3">
        <f>SUM(D107:D109)</f>
        <v>5400</v>
      </c>
      <c r="E106" s="3">
        <f t="shared" ref="E106:F106" si="41">SUM(E107:E109)</f>
        <v>0</v>
      </c>
      <c r="F106" s="3">
        <f t="shared" si="41"/>
        <v>0</v>
      </c>
    </row>
    <row r="107" spans="2:6" ht="15.75">
      <c r="B107" s="26" t="s">
        <v>7</v>
      </c>
      <c r="C107" s="26"/>
      <c r="D107" s="3">
        <v>5400</v>
      </c>
      <c r="E107" s="3"/>
      <c r="F107" s="3"/>
    </row>
    <row r="108" spans="2:6" ht="15.75">
      <c r="B108" s="26" t="s">
        <v>8</v>
      </c>
      <c r="C108" s="26"/>
      <c r="D108" s="3"/>
      <c r="E108" s="3"/>
      <c r="F108" s="3"/>
    </row>
    <row r="109" spans="2:6" ht="15.75">
      <c r="B109" s="26" t="s">
        <v>9</v>
      </c>
      <c r="C109" s="26"/>
      <c r="D109" s="3"/>
      <c r="E109" s="3"/>
      <c r="F109" s="3"/>
    </row>
    <row r="110" spans="2:6" ht="63">
      <c r="B110" s="13" t="s">
        <v>35</v>
      </c>
      <c r="C110" s="14" t="s">
        <v>89</v>
      </c>
      <c r="D110" s="3">
        <f>SUM(D111:D113)</f>
        <v>250</v>
      </c>
      <c r="E110" s="3">
        <f t="shared" ref="E110:F110" si="42">SUM(E111:E113)</f>
        <v>0</v>
      </c>
      <c r="F110" s="3">
        <f t="shared" si="42"/>
        <v>0</v>
      </c>
    </row>
    <row r="111" spans="2:6" ht="15.75">
      <c r="B111" s="26" t="s">
        <v>7</v>
      </c>
      <c r="C111" s="26"/>
      <c r="D111" s="3">
        <v>250</v>
      </c>
      <c r="E111" s="3"/>
      <c r="F111" s="3"/>
    </row>
    <row r="112" spans="2:6" ht="15.75">
      <c r="B112" s="26" t="s">
        <v>8</v>
      </c>
      <c r="C112" s="26"/>
      <c r="D112" s="3"/>
      <c r="E112" s="3"/>
      <c r="F112" s="3"/>
    </row>
    <row r="113" spans="2:6" ht="15.75">
      <c r="B113" s="26" t="s">
        <v>9</v>
      </c>
      <c r="C113" s="26"/>
      <c r="D113" s="3"/>
      <c r="E113" s="3"/>
      <c r="F113" s="3"/>
    </row>
    <row r="114" spans="2:6" ht="63">
      <c r="B114" s="13" t="s">
        <v>36</v>
      </c>
      <c r="C114" s="14" t="s">
        <v>90</v>
      </c>
      <c r="D114" s="3">
        <f>SUM(D115:D117)</f>
        <v>500</v>
      </c>
      <c r="E114" s="3">
        <f t="shared" ref="E114:F114" si="43">SUM(E115:E117)</f>
        <v>0</v>
      </c>
      <c r="F114" s="3">
        <f t="shared" si="43"/>
        <v>0</v>
      </c>
    </row>
    <row r="115" spans="2:6" ht="15.75">
      <c r="B115" s="26" t="s">
        <v>7</v>
      </c>
      <c r="C115" s="26"/>
      <c r="D115" s="3">
        <v>500</v>
      </c>
      <c r="E115" s="3"/>
      <c r="F115" s="3"/>
    </row>
    <row r="116" spans="2:6" ht="15.75">
      <c r="B116" s="26" t="s">
        <v>8</v>
      </c>
      <c r="C116" s="26"/>
      <c r="D116" s="3"/>
      <c r="E116" s="3"/>
      <c r="F116" s="3"/>
    </row>
    <row r="117" spans="2:6" ht="15.75">
      <c r="B117" s="26" t="s">
        <v>9</v>
      </c>
      <c r="C117" s="26"/>
      <c r="D117" s="3"/>
      <c r="E117" s="3"/>
      <c r="F117" s="3"/>
    </row>
    <row r="118" spans="2:6" ht="63">
      <c r="B118" s="13" t="s">
        <v>99</v>
      </c>
      <c r="C118" s="14" t="s">
        <v>136</v>
      </c>
      <c r="D118" s="3">
        <f>SUM(D119:D121)</f>
        <v>3836.3</v>
      </c>
      <c r="E118" s="3">
        <f t="shared" ref="E118:F118" si="44">SUM(E119:E121)</f>
        <v>0</v>
      </c>
      <c r="F118" s="3">
        <f t="shared" si="44"/>
        <v>0</v>
      </c>
    </row>
    <row r="119" spans="2:6" ht="15.75">
      <c r="B119" s="26" t="s">
        <v>7</v>
      </c>
      <c r="C119" s="26"/>
      <c r="D119" s="3">
        <v>3836.3</v>
      </c>
      <c r="E119" s="3"/>
      <c r="F119" s="3"/>
    </row>
    <row r="120" spans="2:6" ht="15.75">
      <c r="B120" s="26" t="s">
        <v>8</v>
      </c>
      <c r="C120" s="26"/>
      <c r="D120" s="3"/>
      <c r="E120" s="3"/>
      <c r="F120" s="3"/>
    </row>
    <row r="121" spans="2:6" ht="15.75">
      <c r="B121" s="26" t="s">
        <v>9</v>
      </c>
      <c r="C121" s="26"/>
      <c r="D121" s="3"/>
      <c r="E121" s="3"/>
      <c r="F121" s="3"/>
    </row>
    <row r="122" spans="2:6" ht="47.25">
      <c r="B122" s="8" t="s">
        <v>38</v>
      </c>
      <c r="C122" s="12" t="s">
        <v>41</v>
      </c>
      <c r="D122" s="9">
        <f>SUM(D123:D125)</f>
        <v>37080</v>
      </c>
      <c r="E122" s="9">
        <f t="shared" ref="E122:F122" si="45">SUM(E123:E125)</f>
        <v>22227.899999999998</v>
      </c>
      <c r="F122" s="9">
        <f t="shared" si="45"/>
        <v>0</v>
      </c>
    </row>
    <row r="123" spans="2:6" ht="15.75">
      <c r="B123" s="26" t="s">
        <v>7</v>
      </c>
      <c r="C123" s="26"/>
      <c r="D123" s="3">
        <f>D127+D131</f>
        <v>367.9</v>
      </c>
      <c r="E123" s="3">
        <f t="shared" ref="E123:F123" si="46">E127+E131</f>
        <v>298.10000000000002</v>
      </c>
      <c r="F123" s="3">
        <f t="shared" si="46"/>
        <v>0</v>
      </c>
    </row>
    <row r="124" spans="2:6" ht="15.75">
      <c r="B124" s="26" t="s">
        <v>8</v>
      </c>
      <c r="C124" s="26"/>
      <c r="D124" s="3">
        <f>D128+D132</f>
        <v>36712.1</v>
      </c>
      <c r="E124" s="3">
        <f t="shared" ref="E124:F124" si="47">E128+E132</f>
        <v>21929.8</v>
      </c>
      <c r="F124" s="3">
        <f t="shared" si="47"/>
        <v>0</v>
      </c>
    </row>
    <row r="125" spans="2:6" ht="15.75">
      <c r="B125" s="26" t="s">
        <v>9</v>
      </c>
      <c r="C125" s="26"/>
      <c r="D125" s="3">
        <f>D129+D133</f>
        <v>0</v>
      </c>
      <c r="E125" s="3">
        <f t="shared" ref="E125:F125" si="48">E129+E133</f>
        <v>0</v>
      </c>
      <c r="F125" s="3">
        <f t="shared" si="48"/>
        <v>0</v>
      </c>
    </row>
    <row r="126" spans="2:6" ht="31.5">
      <c r="B126" s="13" t="s">
        <v>39</v>
      </c>
      <c r="C126" s="14" t="s">
        <v>71</v>
      </c>
      <c r="D126" s="3">
        <f>SUM(D127:D129)</f>
        <v>6354.5999999999995</v>
      </c>
      <c r="E126" s="3">
        <f t="shared" ref="E126:F126" si="49">SUM(E127:E129)</f>
        <v>5961.5</v>
      </c>
      <c r="F126" s="3">
        <f t="shared" si="49"/>
        <v>0</v>
      </c>
    </row>
    <row r="127" spans="2:6" ht="15.75">
      <c r="B127" s="26" t="s">
        <v>7</v>
      </c>
      <c r="C127" s="26"/>
      <c r="D127" s="3">
        <v>367.9</v>
      </c>
      <c r="E127" s="3">
        <v>298.10000000000002</v>
      </c>
      <c r="F127" s="3"/>
    </row>
    <row r="128" spans="2:6" ht="15.75">
      <c r="B128" s="26" t="s">
        <v>8</v>
      </c>
      <c r="C128" s="26"/>
      <c r="D128" s="3">
        <v>5986.7</v>
      </c>
      <c r="E128" s="3">
        <v>5663.4</v>
      </c>
      <c r="F128" s="3"/>
    </row>
    <row r="129" spans="2:6" ht="15.75">
      <c r="B129" s="26" t="s">
        <v>9</v>
      </c>
      <c r="C129" s="26"/>
      <c r="D129" s="3"/>
      <c r="E129" s="3"/>
      <c r="F129" s="3"/>
    </row>
    <row r="130" spans="2:6" ht="63">
      <c r="B130" s="13" t="s">
        <v>40</v>
      </c>
      <c r="C130" s="14" t="s">
        <v>73</v>
      </c>
      <c r="D130" s="3">
        <f>SUM(D131:D133)</f>
        <v>30725.4</v>
      </c>
      <c r="E130" s="3">
        <f t="shared" ref="E130" si="50">SUM(E131:E133)</f>
        <v>16266.4</v>
      </c>
      <c r="F130" s="3">
        <f t="shared" ref="F130" si="51">SUM(F131:F133)</f>
        <v>0</v>
      </c>
    </row>
    <row r="131" spans="2:6" ht="15.75">
      <c r="B131" s="26" t="s">
        <v>7</v>
      </c>
      <c r="C131" s="26"/>
      <c r="D131" s="3"/>
      <c r="E131" s="3"/>
      <c r="F131" s="3"/>
    </row>
    <row r="132" spans="2:6" ht="15.75">
      <c r="B132" s="26" t="s">
        <v>8</v>
      </c>
      <c r="C132" s="26"/>
      <c r="D132" s="3">
        <v>30725.4</v>
      </c>
      <c r="E132" s="3">
        <v>16266.4</v>
      </c>
      <c r="F132" s="3"/>
    </row>
    <row r="133" spans="2:6" ht="15.75">
      <c r="B133" s="26" t="s">
        <v>9</v>
      </c>
      <c r="C133" s="26"/>
      <c r="D133" s="3"/>
      <c r="E133" s="3"/>
      <c r="F133" s="3"/>
    </row>
    <row r="134" spans="2:6" ht="47.25">
      <c r="B134" s="8" t="s">
        <v>42</v>
      </c>
      <c r="C134" s="12" t="s">
        <v>46</v>
      </c>
      <c r="D134" s="9">
        <f>SUM(D135:D137)</f>
        <v>78391.899999999994</v>
      </c>
      <c r="E134" s="9">
        <f t="shared" ref="E134:F134" si="52">SUM(E135:E137)</f>
        <v>0</v>
      </c>
      <c r="F134" s="9">
        <f t="shared" si="52"/>
        <v>0</v>
      </c>
    </row>
    <row r="135" spans="2:6" ht="15.75">
      <c r="B135" s="26" t="s">
        <v>7</v>
      </c>
      <c r="C135" s="26"/>
      <c r="D135" s="3">
        <f>D139+D143+D147</f>
        <v>0</v>
      </c>
      <c r="E135" s="3">
        <f t="shared" ref="E135:F137" si="53">E139+E143+E147</f>
        <v>0</v>
      </c>
      <c r="F135" s="3">
        <f t="shared" si="53"/>
        <v>0</v>
      </c>
    </row>
    <row r="136" spans="2:6" ht="15.75">
      <c r="B136" s="26" t="s">
        <v>8</v>
      </c>
      <c r="C136" s="26"/>
      <c r="D136" s="3">
        <f>D140+D144+D148</f>
        <v>78391.899999999994</v>
      </c>
      <c r="E136" s="3">
        <f t="shared" si="53"/>
        <v>0</v>
      </c>
      <c r="F136" s="3">
        <f t="shared" si="53"/>
        <v>0</v>
      </c>
    </row>
    <row r="137" spans="2:6" ht="15.75">
      <c r="B137" s="26" t="s">
        <v>9</v>
      </c>
      <c r="C137" s="26"/>
      <c r="D137" s="3">
        <f>D141+D145+D149</f>
        <v>0</v>
      </c>
      <c r="E137" s="3">
        <f t="shared" si="53"/>
        <v>0</v>
      </c>
      <c r="F137" s="3">
        <f t="shared" si="53"/>
        <v>0</v>
      </c>
    </row>
    <row r="138" spans="2:6" ht="78.75">
      <c r="B138" s="13" t="s">
        <v>43</v>
      </c>
      <c r="C138" s="14" t="s">
        <v>91</v>
      </c>
      <c r="D138" s="3">
        <f>SUM(D139:D141)</f>
        <v>73256.5</v>
      </c>
      <c r="E138" s="3">
        <f t="shared" ref="E138:F138" si="54">SUM(E139:E141)</f>
        <v>0</v>
      </c>
      <c r="F138" s="3">
        <f t="shared" si="54"/>
        <v>0</v>
      </c>
    </row>
    <row r="139" spans="2:6" ht="15.75">
      <c r="B139" s="26" t="s">
        <v>7</v>
      </c>
      <c r="C139" s="26"/>
      <c r="D139" s="3"/>
      <c r="E139" s="3"/>
      <c r="F139" s="3"/>
    </row>
    <row r="140" spans="2:6" ht="15.75">
      <c r="B140" s="26" t="s">
        <v>8</v>
      </c>
      <c r="C140" s="26"/>
      <c r="D140" s="3">
        <v>73256.5</v>
      </c>
      <c r="E140" s="3"/>
      <c r="F140" s="3"/>
    </row>
    <row r="141" spans="2:6" ht="15.75">
      <c r="B141" s="26" t="s">
        <v>9</v>
      </c>
      <c r="C141" s="26"/>
      <c r="D141" s="3"/>
      <c r="E141" s="3"/>
      <c r="F141" s="3"/>
    </row>
    <row r="142" spans="2:6" ht="31.5">
      <c r="B142" s="13" t="s">
        <v>44</v>
      </c>
      <c r="C142" s="14" t="s">
        <v>92</v>
      </c>
      <c r="D142" s="3">
        <f>SUM(D143:D145)</f>
        <v>3195</v>
      </c>
      <c r="E142" s="3">
        <f t="shared" ref="E142:F142" si="55">SUM(E143:E145)</f>
        <v>0</v>
      </c>
      <c r="F142" s="3">
        <f t="shared" si="55"/>
        <v>0</v>
      </c>
    </row>
    <row r="143" spans="2:6" ht="15.75">
      <c r="B143" s="26" t="s">
        <v>7</v>
      </c>
      <c r="C143" s="26"/>
      <c r="D143" s="3"/>
      <c r="E143" s="3"/>
      <c r="F143" s="3"/>
    </row>
    <row r="144" spans="2:6" ht="15.75">
      <c r="B144" s="26" t="s">
        <v>8</v>
      </c>
      <c r="C144" s="26"/>
      <c r="D144" s="3">
        <v>3195</v>
      </c>
      <c r="E144" s="3"/>
      <c r="F144" s="3"/>
    </row>
    <row r="145" spans="2:6" ht="15.75">
      <c r="B145" s="26" t="s">
        <v>9</v>
      </c>
      <c r="C145" s="26"/>
      <c r="D145" s="3"/>
      <c r="E145" s="3"/>
      <c r="F145" s="3"/>
    </row>
    <row r="146" spans="2:6" ht="63">
      <c r="B146" s="13" t="s">
        <v>45</v>
      </c>
      <c r="C146" s="14" t="s">
        <v>93</v>
      </c>
      <c r="D146" s="3">
        <f>SUM(D147:D149)</f>
        <v>1940.4</v>
      </c>
      <c r="E146" s="3">
        <f t="shared" ref="E146:F146" si="56">SUM(E147:E149)</f>
        <v>0</v>
      </c>
      <c r="F146" s="3">
        <f t="shared" si="56"/>
        <v>0</v>
      </c>
    </row>
    <row r="147" spans="2:6" ht="15.75">
      <c r="B147" s="26" t="s">
        <v>7</v>
      </c>
      <c r="C147" s="26"/>
      <c r="D147" s="3"/>
      <c r="E147" s="3"/>
      <c r="F147" s="3"/>
    </row>
    <row r="148" spans="2:6" ht="15.75">
      <c r="B148" s="26" t="s">
        <v>8</v>
      </c>
      <c r="C148" s="26"/>
      <c r="D148" s="3">
        <v>1940.4</v>
      </c>
      <c r="E148" s="3"/>
      <c r="F148" s="3"/>
    </row>
    <row r="149" spans="2:6" ht="15.75">
      <c r="B149" s="26" t="s">
        <v>9</v>
      </c>
      <c r="C149" s="26"/>
      <c r="D149" s="3"/>
      <c r="E149" s="3"/>
      <c r="F149" s="3"/>
    </row>
    <row r="150" spans="2:6" ht="31.5">
      <c r="B150" s="8" t="s">
        <v>47</v>
      </c>
      <c r="C150" s="12" t="s">
        <v>51</v>
      </c>
      <c r="D150" s="3">
        <f>SUM(D151:D153)</f>
        <v>18805.599999999999</v>
      </c>
      <c r="E150" s="3">
        <f t="shared" ref="E150:F150" si="57">SUM(E151:E153)</f>
        <v>18805.599999999999</v>
      </c>
      <c r="F150" s="3">
        <f t="shared" si="57"/>
        <v>18805.599999999999</v>
      </c>
    </row>
    <row r="151" spans="2:6" ht="15.75">
      <c r="B151" s="26" t="s">
        <v>7</v>
      </c>
      <c r="C151" s="26"/>
      <c r="D151" s="3">
        <f t="shared" ref="D151:F153" si="58">D155+D159+D163</f>
        <v>18805.599999999999</v>
      </c>
      <c r="E151" s="3">
        <f t="shared" si="58"/>
        <v>18805.599999999999</v>
      </c>
      <c r="F151" s="3">
        <f t="shared" si="58"/>
        <v>18805.599999999999</v>
      </c>
    </row>
    <row r="152" spans="2:6" ht="15.75">
      <c r="B152" s="26" t="s">
        <v>8</v>
      </c>
      <c r="C152" s="26"/>
      <c r="D152" s="3">
        <f t="shared" si="58"/>
        <v>0</v>
      </c>
      <c r="E152" s="3">
        <f t="shared" si="58"/>
        <v>0</v>
      </c>
      <c r="F152" s="3">
        <f t="shared" si="58"/>
        <v>0</v>
      </c>
    </row>
    <row r="153" spans="2:6" ht="15.75">
      <c r="B153" s="26" t="s">
        <v>9</v>
      </c>
      <c r="C153" s="26"/>
      <c r="D153" s="3">
        <f t="shared" si="58"/>
        <v>0</v>
      </c>
      <c r="E153" s="3">
        <f t="shared" si="58"/>
        <v>0</v>
      </c>
      <c r="F153" s="3">
        <f t="shared" si="58"/>
        <v>0</v>
      </c>
    </row>
    <row r="154" spans="2:6" ht="31.5">
      <c r="B154" s="13" t="s">
        <v>48</v>
      </c>
      <c r="C154" s="14" t="s">
        <v>94</v>
      </c>
      <c r="D154" s="3">
        <f>SUM(D155:D157)</f>
        <v>1107.7</v>
      </c>
      <c r="E154" s="3">
        <f t="shared" ref="E154:F154" si="59">SUM(E155:E157)</f>
        <v>1107.7</v>
      </c>
      <c r="F154" s="3">
        <f t="shared" si="59"/>
        <v>1107.7</v>
      </c>
    </row>
    <row r="155" spans="2:6" ht="15.75">
      <c r="B155" s="26" t="s">
        <v>7</v>
      </c>
      <c r="C155" s="26"/>
      <c r="D155" s="3">
        <v>1107.7</v>
      </c>
      <c r="E155" s="3">
        <v>1107.7</v>
      </c>
      <c r="F155" s="3">
        <v>1107.7</v>
      </c>
    </row>
    <row r="156" spans="2:6" ht="15.75">
      <c r="B156" s="26" t="s">
        <v>8</v>
      </c>
      <c r="C156" s="26"/>
      <c r="D156" s="3"/>
      <c r="E156" s="3"/>
      <c r="F156" s="3"/>
    </row>
    <row r="157" spans="2:6" ht="15.75">
      <c r="B157" s="26" t="s">
        <v>9</v>
      </c>
      <c r="C157" s="26"/>
      <c r="D157" s="3"/>
      <c r="E157" s="3"/>
      <c r="F157" s="3"/>
    </row>
    <row r="158" spans="2:6" ht="31.5">
      <c r="B158" s="13" t="s">
        <v>49</v>
      </c>
      <c r="C158" s="14" t="s">
        <v>95</v>
      </c>
      <c r="D158" s="3">
        <f>SUM(D159:D161)</f>
        <v>2739.7</v>
      </c>
      <c r="E158" s="3">
        <f t="shared" ref="E158:F158" si="60">SUM(E159:E161)</f>
        <v>2739.7</v>
      </c>
      <c r="F158" s="3">
        <f t="shared" si="60"/>
        <v>2739.7</v>
      </c>
    </row>
    <row r="159" spans="2:6" ht="15.75">
      <c r="B159" s="26" t="s">
        <v>7</v>
      </c>
      <c r="C159" s="26"/>
      <c r="D159" s="3">
        <v>2739.7</v>
      </c>
      <c r="E159" s="3">
        <v>2739.7</v>
      </c>
      <c r="F159" s="3">
        <v>2739.7</v>
      </c>
    </row>
    <row r="160" spans="2:6" ht="15.75">
      <c r="B160" s="26" t="s">
        <v>8</v>
      </c>
      <c r="C160" s="26"/>
      <c r="D160" s="3"/>
      <c r="E160" s="3"/>
      <c r="F160" s="3"/>
    </row>
    <row r="161" spans="2:6" ht="15.75">
      <c r="B161" s="26" t="s">
        <v>9</v>
      </c>
      <c r="C161" s="26"/>
      <c r="D161" s="3"/>
      <c r="E161" s="3"/>
      <c r="F161" s="3"/>
    </row>
    <row r="162" spans="2:6" ht="47.25">
      <c r="B162" s="13" t="s">
        <v>50</v>
      </c>
      <c r="C162" s="14" t="s">
        <v>137</v>
      </c>
      <c r="D162" s="3">
        <f>SUM(D163:D165)</f>
        <v>14958.2</v>
      </c>
      <c r="E162" s="3">
        <f t="shared" ref="E162:F162" si="61">SUM(E163:E165)</f>
        <v>14958.2</v>
      </c>
      <c r="F162" s="3">
        <f t="shared" si="61"/>
        <v>14958.2</v>
      </c>
    </row>
    <row r="163" spans="2:6" ht="15.75">
      <c r="B163" s="26" t="s">
        <v>7</v>
      </c>
      <c r="C163" s="26"/>
      <c r="D163" s="3">
        <v>14958.2</v>
      </c>
      <c r="E163" s="3">
        <v>14958.2</v>
      </c>
      <c r="F163" s="3">
        <v>14958.2</v>
      </c>
    </row>
    <row r="164" spans="2:6" ht="15.75">
      <c r="B164" s="26" t="s">
        <v>8</v>
      </c>
      <c r="C164" s="26"/>
      <c r="D164" s="3"/>
      <c r="E164" s="3"/>
      <c r="F164" s="3"/>
    </row>
    <row r="165" spans="2:6" ht="15.75">
      <c r="B165" s="26" t="s">
        <v>9</v>
      </c>
      <c r="C165" s="26"/>
      <c r="D165" s="3"/>
      <c r="E165" s="3"/>
      <c r="F165" s="3"/>
    </row>
    <row r="166" spans="2:6" ht="31.5">
      <c r="B166" s="8" t="s">
        <v>100</v>
      </c>
      <c r="C166" s="12" t="s">
        <v>102</v>
      </c>
      <c r="D166" s="3">
        <f>SUM(D167:D169)</f>
        <v>6766.3</v>
      </c>
      <c r="E166" s="3">
        <f t="shared" ref="E166:F166" si="62">SUM(E167:E169)</f>
        <v>0</v>
      </c>
      <c r="F166" s="3">
        <f t="shared" si="62"/>
        <v>0</v>
      </c>
    </row>
    <row r="167" spans="2:6" ht="15.75">
      <c r="B167" s="26" t="s">
        <v>7</v>
      </c>
      <c r="C167" s="26"/>
      <c r="D167" s="3">
        <f>D171</f>
        <v>0</v>
      </c>
      <c r="E167" s="3">
        <f t="shared" ref="E167:F167" si="63">E171</f>
        <v>0</v>
      </c>
      <c r="F167" s="3">
        <f t="shared" si="63"/>
        <v>0</v>
      </c>
    </row>
    <row r="168" spans="2:6" ht="15.75">
      <c r="B168" s="26" t="s">
        <v>8</v>
      </c>
      <c r="C168" s="26"/>
      <c r="D168" s="3">
        <f>D172</f>
        <v>6766.3</v>
      </c>
      <c r="E168" s="3">
        <f t="shared" ref="E168:F168" si="64">E172</f>
        <v>0</v>
      </c>
      <c r="F168" s="3">
        <f t="shared" si="64"/>
        <v>0</v>
      </c>
    </row>
    <row r="169" spans="2:6" ht="15.75">
      <c r="B169" s="26" t="s">
        <v>9</v>
      </c>
      <c r="C169" s="26"/>
      <c r="D169" s="3">
        <f>D173</f>
        <v>0</v>
      </c>
      <c r="E169" s="3">
        <f t="shared" ref="E169:F169" si="65">E173</f>
        <v>0</v>
      </c>
      <c r="F169" s="3">
        <f t="shared" si="65"/>
        <v>0</v>
      </c>
    </row>
    <row r="170" spans="2:6" ht="47.25">
      <c r="B170" s="13" t="s">
        <v>52</v>
      </c>
      <c r="C170" s="14" t="s">
        <v>132</v>
      </c>
      <c r="D170" s="3">
        <f>SUM(D171:D173)</f>
        <v>6766.3</v>
      </c>
      <c r="E170" s="3">
        <f t="shared" ref="E170:F170" si="66">SUM(E171:E173)</f>
        <v>0</v>
      </c>
      <c r="F170" s="3">
        <f t="shared" si="66"/>
        <v>0</v>
      </c>
    </row>
    <row r="171" spans="2:6" ht="15.75">
      <c r="B171" s="26" t="s">
        <v>7</v>
      </c>
      <c r="C171" s="26"/>
      <c r="D171" s="3"/>
      <c r="E171" s="3"/>
      <c r="F171" s="3"/>
    </row>
    <row r="172" spans="2:6" ht="15.75">
      <c r="B172" s="26" t="s">
        <v>8</v>
      </c>
      <c r="C172" s="26"/>
      <c r="D172" s="3">
        <v>6766.3</v>
      </c>
      <c r="E172" s="3"/>
      <c r="F172" s="3"/>
    </row>
    <row r="173" spans="2:6" ht="17.25" customHeight="1">
      <c r="B173" s="26" t="s">
        <v>9</v>
      </c>
      <c r="C173" s="26"/>
      <c r="D173" s="3"/>
      <c r="E173" s="3"/>
      <c r="F173" s="3"/>
    </row>
    <row r="174" spans="2:6" ht="47.25">
      <c r="B174" s="8" t="s">
        <v>103</v>
      </c>
      <c r="C174" s="12" t="s">
        <v>129</v>
      </c>
      <c r="D174" s="3">
        <f>SUM(D175:D177)</f>
        <v>15063.5</v>
      </c>
      <c r="E174" s="3">
        <f t="shared" ref="E174:F174" si="67">SUM(E175:E177)</f>
        <v>0</v>
      </c>
      <c r="F174" s="3">
        <f t="shared" si="67"/>
        <v>0</v>
      </c>
    </row>
    <row r="175" spans="2:6" ht="15.75">
      <c r="B175" s="26" t="s">
        <v>7</v>
      </c>
      <c r="C175" s="26"/>
      <c r="D175" s="3">
        <f>D179</f>
        <v>0</v>
      </c>
      <c r="E175" s="3">
        <f t="shared" ref="E175:F175" si="68">E179</f>
        <v>0</v>
      </c>
      <c r="F175" s="3">
        <f t="shared" si="68"/>
        <v>0</v>
      </c>
    </row>
    <row r="176" spans="2:6" ht="15.75">
      <c r="B176" s="26" t="s">
        <v>8</v>
      </c>
      <c r="C176" s="26"/>
      <c r="D176" s="3">
        <f>D180</f>
        <v>15063.5</v>
      </c>
      <c r="E176" s="3">
        <f t="shared" ref="E176:F176" si="69">E180</f>
        <v>0</v>
      </c>
      <c r="F176" s="3">
        <f t="shared" si="69"/>
        <v>0</v>
      </c>
    </row>
    <row r="177" spans="2:6" ht="15.75">
      <c r="B177" s="26" t="s">
        <v>9</v>
      </c>
      <c r="C177" s="26"/>
      <c r="D177" s="3">
        <f>D181</f>
        <v>0</v>
      </c>
      <c r="E177" s="3">
        <f t="shared" ref="E177:F177" si="70">E181</f>
        <v>0</v>
      </c>
      <c r="F177" s="3">
        <f t="shared" si="70"/>
        <v>0</v>
      </c>
    </row>
    <row r="178" spans="2:6" ht="31.5">
      <c r="B178" s="13" t="s">
        <v>101</v>
      </c>
      <c r="C178" s="14" t="s">
        <v>133</v>
      </c>
      <c r="D178" s="3">
        <f>SUM(D179:D181)</f>
        <v>15063.5</v>
      </c>
      <c r="E178" s="3">
        <f t="shared" ref="E178:F178" si="71">SUM(E179:E181)</f>
        <v>0</v>
      </c>
      <c r="F178" s="3">
        <f t="shared" si="71"/>
        <v>0</v>
      </c>
    </row>
    <row r="179" spans="2:6" ht="15.75">
      <c r="B179" s="26" t="s">
        <v>7</v>
      </c>
      <c r="C179" s="26"/>
      <c r="D179" s="3"/>
      <c r="E179" s="3"/>
      <c r="F179" s="3"/>
    </row>
    <row r="180" spans="2:6" ht="15.75">
      <c r="B180" s="26" t="s">
        <v>8</v>
      </c>
      <c r="C180" s="26"/>
      <c r="D180" s="3">
        <v>15063.5</v>
      </c>
      <c r="E180" s="3"/>
      <c r="F180" s="3"/>
    </row>
    <row r="181" spans="2:6" ht="15.75">
      <c r="B181" s="26" t="s">
        <v>9</v>
      </c>
      <c r="C181" s="26"/>
      <c r="D181" s="3"/>
      <c r="E181" s="3"/>
      <c r="F181" s="3"/>
    </row>
    <row r="182" spans="2:6" ht="31.5">
      <c r="B182" s="8" t="s">
        <v>104</v>
      </c>
      <c r="C182" s="12" t="s">
        <v>53</v>
      </c>
      <c r="D182" s="3">
        <f>SUM(D183:D185)</f>
        <v>0</v>
      </c>
      <c r="E182" s="3">
        <f t="shared" ref="E182:F182" si="72">SUM(E183:E185)</f>
        <v>106422.7</v>
      </c>
      <c r="F182" s="3">
        <f t="shared" si="72"/>
        <v>1372725.8</v>
      </c>
    </row>
    <row r="183" spans="2:6" ht="15.75">
      <c r="B183" s="26" t="s">
        <v>7</v>
      </c>
      <c r="C183" s="26"/>
      <c r="D183" s="3">
        <f>D187+D195+D223+D239+D251+D255+D259+D263+D267+D271+D275+D283+D287</f>
        <v>0</v>
      </c>
      <c r="E183" s="3">
        <f t="shared" ref="E183:F183" si="73">E187+E195+E223+E239+E251+E255+E259+E263+E267+E271+E275+E283+E287</f>
        <v>3712.2</v>
      </c>
      <c r="F183" s="3">
        <f t="shared" si="73"/>
        <v>305829.8</v>
      </c>
    </row>
    <row r="184" spans="2:6" ht="15.75">
      <c r="B184" s="26" t="s">
        <v>8</v>
      </c>
      <c r="C184" s="26"/>
      <c r="D184" s="3">
        <f t="shared" ref="D184:F185" si="74">D188+D196+D224+D240+D252+D256+D260+D264+D268+D272+D276+D284+D288</f>
        <v>0</v>
      </c>
      <c r="E184" s="3">
        <f t="shared" si="74"/>
        <v>102710.5</v>
      </c>
      <c r="F184" s="3">
        <f t="shared" si="74"/>
        <v>1066896</v>
      </c>
    </row>
    <row r="185" spans="2:6" ht="15.75">
      <c r="B185" s="26" t="s">
        <v>9</v>
      </c>
      <c r="C185" s="26"/>
      <c r="D185" s="3">
        <f t="shared" si="74"/>
        <v>0</v>
      </c>
      <c r="E185" s="3">
        <f t="shared" si="74"/>
        <v>0</v>
      </c>
      <c r="F185" s="3">
        <f t="shared" si="74"/>
        <v>0</v>
      </c>
    </row>
    <row r="186" spans="2:6" ht="15.75">
      <c r="B186" s="13" t="s">
        <v>105</v>
      </c>
      <c r="C186" s="14" t="s">
        <v>63</v>
      </c>
      <c r="D186" s="3">
        <f>SUM(D187:D189)</f>
        <v>0</v>
      </c>
      <c r="E186" s="3">
        <f t="shared" ref="E186:F186" si="75">SUM(E187:E189)</f>
        <v>0</v>
      </c>
      <c r="F186" s="3">
        <f t="shared" si="75"/>
        <v>582.9</v>
      </c>
    </row>
    <row r="187" spans="2:6" ht="15.75">
      <c r="B187" s="26" t="s">
        <v>7</v>
      </c>
      <c r="C187" s="26"/>
      <c r="D187" s="3">
        <f>D191</f>
        <v>0</v>
      </c>
      <c r="E187" s="3">
        <f t="shared" ref="E187:F187" si="76">E191</f>
        <v>0</v>
      </c>
      <c r="F187" s="3">
        <f t="shared" si="76"/>
        <v>582.9</v>
      </c>
    </row>
    <row r="188" spans="2:6" ht="15.75">
      <c r="B188" s="26" t="s">
        <v>8</v>
      </c>
      <c r="C188" s="26"/>
      <c r="D188" s="3">
        <f>D192</f>
        <v>0</v>
      </c>
      <c r="E188" s="3">
        <f t="shared" ref="E188:F188" si="77">E192</f>
        <v>0</v>
      </c>
      <c r="F188" s="3">
        <f t="shared" si="77"/>
        <v>0</v>
      </c>
    </row>
    <row r="189" spans="2:6" ht="15.75">
      <c r="B189" s="26" t="s">
        <v>9</v>
      </c>
      <c r="C189" s="26"/>
      <c r="D189" s="3">
        <f>D193</f>
        <v>0</v>
      </c>
      <c r="E189" s="3">
        <f t="shared" ref="E189:F189" si="78">E193</f>
        <v>0</v>
      </c>
      <c r="F189" s="3">
        <f t="shared" si="78"/>
        <v>0</v>
      </c>
    </row>
    <row r="190" spans="2:6" s="16" customFormat="1" ht="47.25">
      <c r="B190" s="1" t="s">
        <v>106</v>
      </c>
      <c r="C190" s="2" t="s">
        <v>74</v>
      </c>
      <c r="D190" s="3">
        <f>SUM(D191:D193)</f>
        <v>0</v>
      </c>
      <c r="E190" s="3">
        <f t="shared" ref="E190:F190" si="79">SUM(E191:E193)</f>
        <v>0</v>
      </c>
      <c r="F190" s="3">
        <f t="shared" si="79"/>
        <v>582.9</v>
      </c>
    </row>
    <row r="191" spans="2:6" s="16" customFormat="1" ht="15.75">
      <c r="B191" s="31" t="s">
        <v>7</v>
      </c>
      <c r="C191" s="31"/>
      <c r="D191" s="15"/>
      <c r="E191" s="15"/>
      <c r="F191" s="15">
        <v>582.9</v>
      </c>
    </row>
    <row r="192" spans="2:6" s="16" customFormat="1" ht="15.75">
      <c r="B192" s="31" t="s">
        <v>8</v>
      </c>
      <c r="C192" s="31"/>
      <c r="D192" s="15"/>
      <c r="E192" s="15"/>
      <c r="F192" s="15"/>
    </row>
    <row r="193" spans="2:6" s="16" customFormat="1" ht="15.75">
      <c r="B193" s="31" t="s">
        <v>9</v>
      </c>
      <c r="C193" s="31"/>
      <c r="D193" s="15"/>
      <c r="E193" s="15"/>
      <c r="F193" s="15"/>
    </row>
    <row r="194" spans="2:6" ht="47.25">
      <c r="B194" s="13" t="s">
        <v>107</v>
      </c>
      <c r="C194" s="14" t="s">
        <v>21</v>
      </c>
      <c r="D194" s="3">
        <f>SUM(D195:D197)</f>
        <v>0</v>
      </c>
      <c r="E194" s="3">
        <f t="shared" ref="E194:F194" si="80">SUM(E195:E197)</f>
        <v>0</v>
      </c>
      <c r="F194" s="3">
        <f t="shared" si="80"/>
        <v>1016877.7000000001</v>
      </c>
    </row>
    <row r="195" spans="2:6" ht="15.75">
      <c r="B195" s="26" t="s">
        <v>7</v>
      </c>
      <c r="C195" s="26"/>
      <c r="D195" s="3">
        <f>D199+D203+D207+D211+D215+D219</f>
        <v>0</v>
      </c>
      <c r="E195" s="3">
        <f t="shared" ref="E195:F195" si="81">E199+E203+E207+E211+E215+E219</f>
        <v>0</v>
      </c>
      <c r="F195" s="3">
        <f t="shared" si="81"/>
        <v>197221.30000000002</v>
      </c>
    </row>
    <row r="196" spans="2:6" ht="15.75">
      <c r="B196" s="26" t="s">
        <v>8</v>
      </c>
      <c r="C196" s="26"/>
      <c r="D196" s="3">
        <f>D200+D204+D208+D212+D216+D220</f>
        <v>0</v>
      </c>
      <c r="E196" s="3">
        <f t="shared" ref="E196:F196" si="82">E200+E204+E208+E212+E216+E220</f>
        <v>0</v>
      </c>
      <c r="F196" s="3">
        <f t="shared" si="82"/>
        <v>819656.4</v>
      </c>
    </row>
    <row r="197" spans="2:6" ht="15.75">
      <c r="B197" s="26" t="s">
        <v>9</v>
      </c>
      <c r="C197" s="26"/>
      <c r="D197" s="3">
        <f>D201+D205+D209+D213+D217+D221</f>
        <v>0</v>
      </c>
      <c r="E197" s="3">
        <f t="shared" ref="E197:F197" si="83">E201+E205+E209+E213+E217+E221</f>
        <v>0</v>
      </c>
      <c r="F197" s="3">
        <f t="shared" si="83"/>
        <v>0</v>
      </c>
    </row>
    <row r="198" spans="2:6" s="16" customFormat="1" ht="78.75">
      <c r="B198" s="1" t="s">
        <v>108</v>
      </c>
      <c r="C198" s="2" t="s">
        <v>75</v>
      </c>
      <c r="D198" s="3">
        <f>SUM(D199:D201)</f>
        <v>0</v>
      </c>
      <c r="E198" s="3">
        <f t="shared" ref="E198:F198" si="84">SUM(E199:E201)</f>
        <v>0</v>
      </c>
      <c r="F198" s="3">
        <f t="shared" si="84"/>
        <v>2880</v>
      </c>
    </row>
    <row r="199" spans="2:6" s="16" customFormat="1" ht="15.75">
      <c r="B199" s="31" t="s">
        <v>7</v>
      </c>
      <c r="C199" s="31"/>
      <c r="D199" s="15"/>
      <c r="E199" s="15"/>
      <c r="F199" s="15"/>
    </row>
    <row r="200" spans="2:6" s="16" customFormat="1" ht="15.75">
      <c r="B200" s="31" t="s">
        <v>8</v>
      </c>
      <c r="C200" s="31"/>
      <c r="D200" s="15"/>
      <c r="E200" s="15"/>
      <c r="F200" s="15">
        <v>2880</v>
      </c>
    </row>
    <row r="201" spans="2:6" s="16" customFormat="1" ht="15.75">
      <c r="B201" s="31" t="s">
        <v>9</v>
      </c>
      <c r="C201" s="31"/>
      <c r="D201" s="15"/>
      <c r="E201" s="15"/>
      <c r="F201" s="15"/>
    </row>
    <row r="202" spans="2:6" s="16" customFormat="1" ht="52.5" customHeight="1">
      <c r="B202" s="1" t="s">
        <v>109</v>
      </c>
      <c r="C202" s="2" t="s">
        <v>25</v>
      </c>
      <c r="D202" s="3">
        <f>SUM(D203:D205)</f>
        <v>0</v>
      </c>
      <c r="E202" s="3">
        <f t="shared" ref="E202:F202" si="85">SUM(E203:E205)</f>
        <v>0</v>
      </c>
      <c r="F202" s="3">
        <f t="shared" si="85"/>
        <v>339071.5</v>
      </c>
    </row>
    <row r="203" spans="2:6" s="16" customFormat="1" ht="15.75">
      <c r="B203" s="31" t="s">
        <v>7</v>
      </c>
      <c r="C203" s="31"/>
      <c r="D203" s="15"/>
      <c r="E203" s="15"/>
      <c r="F203" s="15"/>
    </row>
    <row r="204" spans="2:6" s="16" customFormat="1" ht="15.75">
      <c r="B204" s="31" t="s">
        <v>8</v>
      </c>
      <c r="C204" s="31"/>
      <c r="D204" s="15"/>
      <c r="E204" s="15"/>
      <c r="F204" s="15">
        <v>339071.5</v>
      </c>
    </row>
    <row r="205" spans="2:6" s="16" customFormat="1" ht="15.75">
      <c r="B205" s="31" t="s">
        <v>9</v>
      </c>
      <c r="C205" s="31"/>
      <c r="D205" s="15"/>
      <c r="E205" s="15"/>
      <c r="F205" s="15"/>
    </row>
    <row r="206" spans="2:6" s="16" customFormat="1" ht="63">
      <c r="B206" s="1" t="s">
        <v>110</v>
      </c>
      <c r="C206" s="2" t="s">
        <v>77</v>
      </c>
      <c r="D206" s="3">
        <f>SUM(D207:D209)</f>
        <v>0</v>
      </c>
      <c r="E206" s="3">
        <f t="shared" ref="E206:F206" si="86">SUM(E207:E209)</f>
        <v>0</v>
      </c>
      <c r="F206" s="3">
        <f t="shared" si="86"/>
        <v>476226.5</v>
      </c>
    </row>
    <row r="207" spans="2:6" s="16" customFormat="1" ht="15.75">
      <c r="B207" s="31" t="s">
        <v>7</v>
      </c>
      <c r="C207" s="31"/>
      <c r="D207" s="15"/>
      <c r="E207" s="15"/>
      <c r="F207" s="15"/>
    </row>
    <row r="208" spans="2:6" s="16" customFormat="1" ht="15.75">
      <c r="B208" s="31" t="s">
        <v>8</v>
      </c>
      <c r="C208" s="31"/>
      <c r="D208" s="15"/>
      <c r="E208" s="15"/>
      <c r="F208" s="15">
        <v>476226.5</v>
      </c>
    </row>
    <row r="209" spans="2:6" s="16" customFormat="1" ht="15.75">
      <c r="B209" s="31" t="s">
        <v>9</v>
      </c>
      <c r="C209" s="31"/>
      <c r="D209" s="15"/>
      <c r="E209" s="15"/>
      <c r="F209" s="15"/>
    </row>
    <row r="210" spans="2:6" ht="47.25">
      <c r="B210" s="1" t="s">
        <v>111</v>
      </c>
      <c r="C210" s="2" t="s">
        <v>79</v>
      </c>
      <c r="D210" s="15">
        <f>SUM(D211:D213)</f>
        <v>0</v>
      </c>
      <c r="E210" s="15">
        <f t="shared" ref="E210:F210" si="87">SUM(E211:E213)</f>
        <v>0</v>
      </c>
      <c r="F210" s="15">
        <f t="shared" si="87"/>
        <v>50082.6</v>
      </c>
    </row>
    <row r="211" spans="2:6" ht="15.75">
      <c r="B211" s="31" t="s">
        <v>7</v>
      </c>
      <c r="C211" s="31"/>
      <c r="D211" s="15"/>
      <c r="E211" s="15"/>
      <c r="F211" s="15">
        <v>50082.6</v>
      </c>
    </row>
    <row r="212" spans="2:6" ht="15.75">
      <c r="B212" s="31" t="s">
        <v>8</v>
      </c>
      <c r="C212" s="31"/>
      <c r="D212" s="15"/>
      <c r="E212" s="15"/>
      <c r="F212" s="15"/>
    </row>
    <row r="213" spans="2:6" ht="15.75">
      <c r="B213" s="31" t="s">
        <v>9</v>
      </c>
      <c r="C213" s="31"/>
      <c r="D213" s="15"/>
      <c r="E213" s="15"/>
      <c r="F213" s="15"/>
    </row>
    <row r="214" spans="2:6" ht="31.5">
      <c r="B214" s="1" t="s">
        <v>112</v>
      </c>
      <c r="C214" s="2" t="s">
        <v>80</v>
      </c>
      <c r="D214" s="15">
        <f>SUM(D215:D217)</f>
        <v>0</v>
      </c>
      <c r="E214" s="15">
        <f t="shared" ref="E214:F214" si="88">SUM(E215:E217)</f>
        <v>0</v>
      </c>
      <c r="F214" s="15">
        <f t="shared" si="88"/>
        <v>99212.1</v>
      </c>
    </row>
    <row r="215" spans="2:6" ht="15.75">
      <c r="B215" s="31" t="s">
        <v>7</v>
      </c>
      <c r="C215" s="31"/>
      <c r="D215" s="15"/>
      <c r="E215" s="15"/>
      <c r="F215" s="15">
        <v>99212.1</v>
      </c>
    </row>
    <row r="216" spans="2:6" ht="15.75">
      <c r="B216" s="31" t="s">
        <v>8</v>
      </c>
      <c r="C216" s="31"/>
      <c r="D216" s="15"/>
      <c r="E216" s="15"/>
      <c r="F216" s="15"/>
    </row>
    <row r="217" spans="2:6" ht="15.75">
      <c r="B217" s="31" t="s">
        <v>9</v>
      </c>
      <c r="C217" s="31"/>
      <c r="D217" s="15"/>
      <c r="E217" s="15"/>
      <c r="F217" s="15"/>
    </row>
    <row r="218" spans="2:6" ht="31.5">
      <c r="B218" s="13" t="s">
        <v>113</v>
      </c>
      <c r="C218" s="17" t="s">
        <v>78</v>
      </c>
      <c r="D218" s="3">
        <f>SUM(D219:D221)</f>
        <v>0</v>
      </c>
      <c r="E218" s="3">
        <f t="shared" ref="E218:F218" si="89">SUM(E219:E221)</f>
        <v>0</v>
      </c>
      <c r="F218" s="3">
        <f t="shared" si="89"/>
        <v>49405</v>
      </c>
    </row>
    <row r="219" spans="2:6" ht="15.75">
      <c r="B219" s="31" t="s">
        <v>7</v>
      </c>
      <c r="C219" s="31"/>
      <c r="D219" s="15"/>
      <c r="E219" s="15"/>
      <c r="F219" s="15">
        <v>47926.6</v>
      </c>
    </row>
    <row r="220" spans="2:6" ht="15.75">
      <c r="B220" s="31" t="s">
        <v>8</v>
      </c>
      <c r="C220" s="31"/>
      <c r="D220" s="15"/>
      <c r="E220" s="15"/>
      <c r="F220" s="15">
        <v>1478.4</v>
      </c>
    </row>
    <row r="221" spans="2:6" ht="15.75">
      <c r="B221" s="31" t="s">
        <v>9</v>
      </c>
      <c r="C221" s="31"/>
      <c r="D221" s="15"/>
      <c r="E221" s="15"/>
      <c r="F221" s="15"/>
    </row>
    <row r="222" spans="2:6" ht="63">
      <c r="B222" s="13" t="s">
        <v>114</v>
      </c>
      <c r="C222" s="14" t="s">
        <v>96</v>
      </c>
      <c r="D222" s="3">
        <f>SUM(D223:D225)</f>
        <v>0</v>
      </c>
      <c r="E222" s="3">
        <f t="shared" ref="E222:F222" si="90">SUM(E223:E225)</f>
        <v>0</v>
      </c>
      <c r="F222" s="3">
        <f t="shared" si="90"/>
        <v>96196.800000000003</v>
      </c>
    </row>
    <row r="223" spans="2:6" ht="15.75">
      <c r="B223" s="31" t="s">
        <v>7</v>
      </c>
      <c r="C223" s="31"/>
      <c r="D223" s="15">
        <f>D227+D231+D235</f>
        <v>0</v>
      </c>
      <c r="E223" s="15">
        <f t="shared" ref="E223:F224" si="91">E227+E231+E235</f>
        <v>0</v>
      </c>
      <c r="F223" s="15">
        <f t="shared" si="91"/>
        <v>0</v>
      </c>
    </row>
    <row r="224" spans="2:6" ht="15.75">
      <c r="B224" s="31" t="s">
        <v>8</v>
      </c>
      <c r="C224" s="31"/>
      <c r="D224" s="15">
        <f>D228+D232+D236</f>
        <v>0</v>
      </c>
      <c r="E224" s="15">
        <f t="shared" si="91"/>
        <v>0</v>
      </c>
      <c r="F224" s="15">
        <f>F228+F232+F236</f>
        <v>96196.800000000003</v>
      </c>
    </row>
    <row r="225" spans="2:6" ht="15.75">
      <c r="B225" s="31" t="s">
        <v>9</v>
      </c>
      <c r="C225" s="31"/>
      <c r="D225" s="15">
        <f t="shared" ref="D225:E225" si="92">D229+D233+D237</f>
        <v>0</v>
      </c>
      <c r="E225" s="15">
        <f t="shared" si="92"/>
        <v>0</v>
      </c>
      <c r="F225" s="15">
        <f>F229+F233+F237</f>
        <v>0</v>
      </c>
    </row>
    <row r="226" spans="2:6" s="16" customFormat="1" ht="31.5">
      <c r="B226" s="1" t="s">
        <v>115</v>
      </c>
      <c r="C226" s="2" t="s">
        <v>82</v>
      </c>
      <c r="D226" s="3">
        <f>SUM(D227:D229)</f>
        <v>0</v>
      </c>
      <c r="E226" s="3">
        <f t="shared" ref="E226:F226" si="93">SUM(E227:E229)</f>
        <v>0</v>
      </c>
      <c r="F226" s="3">
        <f t="shared" si="93"/>
        <v>62148.800000000003</v>
      </c>
    </row>
    <row r="227" spans="2:6" s="16" customFormat="1" ht="15.75">
      <c r="B227" s="31" t="s">
        <v>7</v>
      </c>
      <c r="C227" s="31"/>
      <c r="D227" s="15"/>
      <c r="E227" s="15"/>
      <c r="F227" s="15"/>
    </row>
    <row r="228" spans="2:6" s="16" customFormat="1" ht="15.75">
      <c r="B228" s="31" t="s">
        <v>8</v>
      </c>
      <c r="C228" s="31"/>
      <c r="D228" s="15"/>
      <c r="E228" s="15"/>
      <c r="F228" s="15">
        <f>33320+28828.8</f>
        <v>62148.800000000003</v>
      </c>
    </row>
    <row r="229" spans="2:6" s="16" customFormat="1" ht="15.75">
      <c r="B229" s="31" t="s">
        <v>9</v>
      </c>
      <c r="C229" s="31"/>
      <c r="D229" s="15"/>
      <c r="E229" s="15"/>
      <c r="F229" s="15"/>
    </row>
    <row r="230" spans="2:6" s="16" customFormat="1" ht="63">
      <c r="B230" s="1" t="s">
        <v>116</v>
      </c>
      <c r="C230" s="2" t="s">
        <v>81</v>
      </c>
      <c r="D230" s="3">
        <f>SUM(D231:D233)</f>
        <v>0</v>
      </c>
      <c r="E230" s="3">
        <f t="shared" ref="E230:F230" si="94">SUM(E231:E233)</f>
        <v>0</v>
      </c>
      <c r="F230" s="3">
        <f t="shared" si="94"/>
        <v>32607</v>
      </c>
    </row>
    <row r="231" spans="2:6" s="16" customFormat="1" ht="15.75">
      <c r="B231" s="31" t="s">
        <v>7</v>
      </c>
      <c r="C231" s="31"/>
      <c r="D231" s="15"/>
      <c r="E231" s="15"/>
      <c r="F231" s="15"/>
    </row>
    <row r="232" spans="2:6" s="16" customFormat="1" ht="15.75">
      <c r="B232" s="31" t="s">
        <v>8</v>
      </c>
      <c r="C232" s="31"/>
      <c r="D232" s="15"/>
      <c r="E232" s="15"/>
      <c r="F232" s="15">
        <v>32607</v>
      </c>
    </row>
    <row r="233" spans="2:6" s="16" customFormat="1" ht="15.75">
      <c r="B233" s="31" t="s">
        <v>9</v>
      </c>
      <c r="C233" s="31"/>
      <c r="D233" s="15"/>
      <c r="E233" s="15"/>
      <c r="F233" s="15"/>
    </row>
    <row r="234" spans="2:6" s="16" customFormat="1" ht="47.25">
      <c r="B234" s="1" t="s">
        <v>117</v>
      </c>
      <c r="C234" s="25" t="s">
        <v>97</v>
      </c>
      <c r="D234" s="3">
        <f>SUM(D235:D237)</f>
        <v>0</v>
      </c>
      <c r="E234" s="3">
        <f t="shared" ref="E234:F234" si="95">SUM(E235:E237)</f>
        <v>0</v>
      </c>
      <c r="F234" s="3">
        <f t="shared" si="95"/>
        <v>1441</v>
      </c>
    </row>
    <row r="235" spans="2:6" s="16" customFormat="1" ht="15.75">
      <c r="B235" s="31" t="s">
        <v>7</v>
      </c>
      <c r="C235" s="31"/>
      <c r="D235" s="15"/>
      <c r="E235" s="15"/>
      <c r="F235" s="15"/>
    </row>
    <row r="236" spans="2:6" s="16" customFormat="1" ht="15.75">
      <c r="B236" s="31" t="s">
        <v>8</v>
      </c>
      <c r="C236" s="31"/>
      <c r="D236" s="15"/>
      <c r="E236" s="15"/>
      <c r="F236" s="15">
        <v>1441</v>
      </c>
    </row>
    <row r="237" spans="2:6" s="16" customFormat="1" ht="15.75">
      <c r="B237" s="31" t="s">
        <v>9</v>
      </c>
      <c r="C237" s="31"/>
      <c r="D237" s="15"/>
      <c r="E237" s="15"/>
      <c r="F237" s="15"/>
    </row>
    <row r="238" spans="2:6" ht="15.75">
      <c r="B238" s="13" t="s">
        <v>118</v>
      </c>
      <c r="C238" s="14" t="s">
        <v>62</v>
      </c>
      <c r="D238" s="3">
        <f>SUM(D239:D241)</f>
        <v>0</v>
      </c>
      <c r="E238" s="3">
        <f t="shared" ref="E238:F238" si="96">SUM(E239:E241)</f>
        <v>0</v>
      </c>
      <c r="F238" s="3">
        <f t="shared" si="96"/>
        <v>20651.300000000003</v>
      </c>
    </row>
    <row r="239" spans="2:6" ht="15.75">
      <c r="B239" s="26" t="s">
        <v>7</v>
      </c>
      <c r="C239" s="26"/>
      <c r="D239" s="3">
        <f>D243+D247</f>
        <v>0</v>
      </c>
      <c r="E239" s="3">
        <f t="shared" ref="E239:F241" si="97">E243+E247</f>
        <v>0</v>
      </c>
      <c r="F239" s="3">
        <f t="shared" si="97"/>
        <v>4591.6000000000004</v>
      </c>
    </row>
    <row r="240" spans="2:6" ht="15.75">
      <c r="B240" s="26" t="s">
        <v>8</v>
      </c>
      <c r="C240" s="26"/>
      <c r="D240" s="3">
        <f>D244+D248</f>
        <v>0</v>
      </c>
      <c r="E240" s="3">
        <f t="shared" si="97"/>
        <v>0</v>
      </c>
      <c r="F240" s="3">
        <f t="shared" si="97"/>
        <v>16059.7</v>
      </c>
    </row>
    <row r="241" spans="2:6" ht="15.75">
      <c r="B241" s="26" t="s">
        <v>9</v>
      </c>
      <c r="C241" s="26"/>
      <c r="D241" s="3">
        <f>D245+D249</f>
        <v>0</v>
      </c>
      <c r="E241" s="3">
        <f t="shared" si="97"/>
        <v>0</v>
      </c>
      <c r="F241" s="3">
        <f t="shared" si="97"/>
        <v>0</v>
      </c>
    </row>
    <row r="242" spans="2:6" s="16" customFormat="1" ht="31.5">
      <c r="B242" s="1" t="s">
        <v>119</v>
      </c>
      <c r="C242" s="2" t="s">
        <v>65</v>
      </c>
      <c r="D242" s="3">
        <f>SUM(D243:D245)</f>
        <v>0</v>
      </c>
      <c r="E242" s="3">
        <f t="shared" ref="E242:F242" si="98">SUM(E243:E245)</f>
        <v>0</v>
      </c>
      <c r="F242" s="3">
        <f t="shared" si="98"/>
        <v>10409.900000000001</v>
      </c>
    </row>
    <row r="243" spans="2:6" s="16" customFormat="1" ht="15.75">
      <c r="B243" s="31" t="s">
        <v>7</v>
      </c>
      <c r="C243" s="31"/>
      <c r="D243" s="15"/>
      <c r="E243" s="15"/>
      <c r="F243" s="15">
        <v>4591.6000000000004</v>
      </c>
    </row>
    <row r="244" spans="2:6" s="16" customFormat="1" ht="15.75">
      <c r="B244" s="31" t="s">
        <v>8</v>
      </c>
      <c r="C244" s="31"/>
      <c r="D244" s="15"/>
      <c r="E244" s="15"/>
      <c r="F244" s="15">
        <v>5818.3</v>
      </c>
    </row>
    <row r="245" spans="2:6" s="16" customFormat="1" ht="15.75">
      <c r="B245" s="31" t="s">
        <v>9</v>
      </c>
      <c r="C245" s="31"/>
      <c r="D245" s="15"/>
      <c r="E245" s="15"/>
      <c r="F245" s="15"/>
    </row>
    <row r="246" spans="2:6" s="16" customFormat="1" ht="47.25">
      <c r="B246" s="1" t="s">
        <v>120</v>
      </c>
      <c r="C246" s="2" t="s">
        <v>66</v>
      </c>
      <c r="D246" s="3">
        <f>SUM(D247:D249)</f>
        <v>0</v>
      </c>
      <c r="E246" s="3">
        <f t="shared" ref="E246:F246" si="99">SUM(E247:E249)</f>
        <v>0</v>
      </c>
      <c r="F246" s="3">
        <f t="shared" si="99"/>
        <v>10241.4</v>
      </c>
    </row>
    <row r="247" spans="2:6" s="16" customFormat="1" ht="15.75">
      <c r="B247" s="31" t="s">
        <v>7</v>
      </c>
      <c r="C247" s="31"/>
      <c r="D247" s="15"/>
      <c r="E247" s="15"/>
      <c r="F247" s="15"/>
    </row>
    <row r="248" spans="2:6" s="16" customFormat="1" ht="15.75">
      <c r="B248" s="31" t="s">
        <v>8</v>
      </c>
      <c r="C248" s="31"/>
      <c r="D248" s="15"/>
      <c r="E248" s="15"/>
      <c r="F248" s="15">
        <v>10241.4</v>
      </c>
    </row>
    <row r="249" spans="2:6" s="16" customFormat="1" ht="15.75">
      <c r="B249" s="31" t="s">
        <v>9</v>
      </c>
      <c r="C249" s="31"/>
      <c r="D249" s="15"/>
      <c r="E249" s="15"/>
      <c r="F249" s="15"/>
    </row>
    <row r="250" spans="2:6" ht="78.75">
      <c r="B250" s="13" t="s">
        <v>121</v>
      </c>
      <c r="C250" s="14" t="s">
        <v>67</v>
      </c>
      <c r="D250" s="3">
        <f>SUM(D251:D253)</f>
        <v>0</v>
      </c>
      <c r="E250" s="3">
        <f t="shared" ref="E250:F250" si="100">SUM(E251:E253)</f>
        <v>77685.7</v>
      </c>
      <c r="F250" s="3">
        <f t="shared" si="100"/>
        <v>82115</v>
      </c>
    </row>
    <row r="251" spans="2:6" ht="15.75">
      <c r="B251" s="26" t="s">
        <v>7</v>
      </c>
      <c r="C251" s="26"/>
      <c r="D251" s="3"/>
      <c r="E251" s="3"/>
      <c r="F251" s="3"/>
    </row>
    <row r="252" spans="2:6" ht="15.75">
      <c r="B252" s="26" t="s">
        <v>8</v>
      </c>
      <c r="C252" s="26"/>
      <c r="D252" s="3"/>
      <c r="E252" s="3">
        <v>77685.7</v>
      </c>
      <c r="F252" s="3">
        <v>82115</v>
      </c>
    </row>
    <row r="253" spans="2:6" ht="15.75">
      <c r="B253" s="26" t="s">
        <v>9</v>
      </c>
      <c r="C253" s="26"/>
      <c r="D253" s="3"/>
      <c r="E253" s="3"/>
      <c r="F253" s="3"/>
    </row>
    <row r="254" spans="2:6" ht="31.5">
      <c r="B254" s="13" t="s">
        <v>122</v>
      </c>
      <c r="C254" s="14" t="s">
        <v>68</v>
      </c>
      <c r="D254" s="3">
        <f>SUM(D255:D257)</f>
        <v>0</v>
      </c>
      <c r="E254" s="3">
        <f t="shared" ref="E254:F254" si="101">SUM(E255:E257)</f>
        <v>3195</v>
      </c>
      <c r="F254" s="3">
        <f t="shared" si="101"/>
        <v>3195</v>
      </c>
    </row>
    <row r="255" spans="2:6" ht="15.75">
      <c r="B255" s="26" t="s">
        <v>7</v>
      </c>
      <c r="C255" s="26"/>
      <c r="D255" s="3"/>
      <c r="E255" s="3"/>
      <c r="F255" s="3"/>
    </row>
    <row r="256" spans="2:6" ht="15.75">
      <c r="B256" s="26" t="s">
        <v>8</v>
      </c>
      <c r="C256" s="26"/>
      <c r="D256" s="3"/>
      <c r="E256" s="3">
        <v>3195</v>
      </c>
      <c r="F256" s="3">
        <v>3195</v>
      </c>
    </row>
    <row r="257" spans="2:6" ht="15.75">
      <c r="B257" s="26" t="s">
        <v>9</v>
      </c>
      <c r="C257" s="26"/>
      <c r="D257" s="3"/>
      <c r="E257" s="3"/>
      <c r="F257" s="3"/>
    </row>
    <row r="258" spans="2:6" ht="63">
      <c r="B258" s="13" t="s">
        <v>123</v>
      </c>
      <c r="C258" s="14" t="s">
        <v>69</v>
      </c>
      <c r="D258" s="3">
        <f>SUM(D259:D261)</f>
        <v>0</v>
      </c>
      <c r="E258" s="3">
        <f t="shared" ref="E258:F258" si="102">SUM(E259:E261)</f>
        <v>0</v>
      </c>
      <c r="F258" s="3">
        <f t="shared" si="102"/>
        <v>484.2</v>
      </c>
    </row>
    <row r="259" spans="2:6" ht="15.75">
      <c r="B259" s="26" t="s">
        <v>7</v>
      </c>
      <c r="C259" s="26"/>
      <c r="D259" s="3"/>
      <c r="E259" s="3"/>
      <c r="F259" s="3">
        <v>24.2</v>
      </c>
    </row>
    <row r="260" spans="2:6" ht="15.75">
      <c r="B260" s="26" t="s">
        <v>8</v>
      </c>
      <c r="C260" s="26"/>
      <c r="D260" s="3"/>
      <c r="E260" s="3"/>
      <c r="F260" s="3">
        <v>460</v>
      </c>
    </row>
    <row r="261" spans="2:6" ht="15.75">
      <c r="B261" s="26" t="s">
        <v>9</v>
      </c>
      <c r="C261" s="26"/>
      <c r="D261" s="3"/>
      <c r="E261" s="3"/>
      <c r="F261" s="3"/>
    </row>
    <row r="262" spans="2:6" ht="63">
      <c r="B262" s="13" t="s">
        <v>124</v>
      </c>
      <c r="C262" s="14" t="s">
        <v>70</v>
      </c>
      <c r="D262" s="3">
        <f>SUM(D263:D265)</f>
        <v>0</v>
      </c>
      <c r="E262" s="3">
        <f t="shared" ref="E262:F262" si="103">SUM(E263:E265)</f>
        <v>0</v>
      </c>
      <c r="F262" s="3">
        <f t="shared" si="103"/>
        <v>104975.7</v>
      </c>
    </row>
    <row r="263" spans="2:6" ht="15.75">
      <c r="B263" s="26" t="s">
        <v>7</v>
      </c>
      <c r="C263" s="26"/>
      <c r="D263" s="3"/>
      <c r="E263" s="3"/>
      <c r="F263" s="3">
        <v>103113</v>
      </c>
    </row>
    <row r="264" spans="2:6" ht="15.75">
      <c r="B264" s="26" t="s">
        <v>8</v>
      </c>
      <c r="C264" s="26"/>
      <c r="D264" s="3"/>
      <c r="E264" s="3"/>
      <c r="F264" s="3">
        <v>1862.7</v>
      </c>
    </row>
    <row r="265" spans="2:6" ht="15.75">
      <c r="B265" s="26" t="s">
        <v>9</v>
      </c>
      <c r="C265" s="26"/>
      <c r="D265" s="3"/>
      <c r="E265" s="3"/>
      <c r="F265" s="3">
        <v>0</v>
      </c>
    </row>
    <row r="266" spans="2:6" ht="63">
      <c r="B266" s="13" t="s">
        <v>125</v>
      </c>
      <c r="C266" s="14" t="s">
        <v>136</v>
      </c>
      <c r="D266" s="3">
        <f>SUM(D267:D269)</f>
        <v>0</v>
      </c>
      <c r="E266" s="3">
        <f t="shared" ref="E266:F266" si="104">SUM(E267:E269)</f>
        <v>3712.2</v>
      </c>
      <c r="F266" s="3">
        <f t="shared" si="104"/>
        <v>0</v>
      </c>
    </row>
    <row r="267" spans="2:6" ht="15.75">
      <c r="B267" s="26" t="s">
        <v>7</v>
      </c>
      <c r="C267" s="26"/>
      <c r="D267" s="3"/>
      <c r="E267" s="3">
        <v>3712.2</v>
      </c>
      <c r="F267" s="3"/>
    </row>
    <row r="268" spans="2:6" ht="15.75">
      <c r="B268" s="26" t="s">
        <v>8</v>
      </c>
      <c r="C268" s="26"/>
      <c r="D268" s="3"/>
      <c r="E268" s="3"/>
      <c r="F268" s="3"/>
    </row>
    <row r="269" spans="2:6" ht="15.75">
      <c r="B269" s="26" t="s">
        <v>9</v>
      </c>
      <c r="C269" s="26"/>
      <c r="D269" s="3"/>
      <c r="E269" s="3"/>
      <c r="F269" s="3"/>
    </row>
    <row r="270" spans="2:6" ht="31.5">
      <c r="B270" s="13" t="s">
        <v>126</v>
      </c>
      <c r="C270" s="14" t="s">
        <v>71</v>
      </c>
      <c r="D270" s="3">
        <f>SUM(D271:D273)</f>
        <v>0</v>
      </c>
      <c r="E270" s="3">
        <f t="shared" ref="E270:F270" si="105">SUM(E271:E273)</f>
        <v>0</v>
      </c>
      <c r="F270" s="3">
        <f t="shared" si="105"/>
        <v>5936.3</v>
      </c>
    </row>
    <row r="271" spans="2:6" ht="15.75">
      <c r="B271" s="26" t="s">
        <v>7</v>
      </c>
      <c r="C271" s="26"/>
      <c r="D271" s="3"/>
      <c r="E271" s="3"/>
      <c r="F271" s="3">
        <v>296.8</v>
      </c>
    </row>
    <row r="272" spans="2:6" ht="15.75">
      <c r="B272" s="26" t="s">
        <v>8</v>
      </c>
      <c r="C272" s="26"/>
      <c r="D272" s="3"/>
      <c r="E272" s="3"/>
      <c r="F272" s="3">
        <v>5639.5</v>
      </c>
    </row>
    <row r="273" spans="2:6" ht="15.75">
      <c r="B273" s="26" t="s">
        <v>9</v>
      </c>
      <c r="C273" s="26"/>
      <c r="D273" s="3"/>
      <c r="E273" s="3"/>
      <c r="F273" s="3"/>
    </row>
    <row r="274" spans="2:6" ht="47.25">
      <c r="B274" s="13" t="s">
        <v>127</v>
      </c>
      <c r="C274" s="14" t="s">
        <v>72</v>
      </c>
      <c r="D274" s="3">
        <f>SUM(D275:D277)</f>
        <v>0</v>
      </c>
      <c r="E274" s="3">
        <f t="shared" ref="E274:F274" si="106">SUM(E275:E277)</f>
        <v>0</v>
      </c>
      <c r="F274" s="3">
        <f t="shared" si="106"/>
        <v>19881.099999999999</v>
      </c>
    </row>
    <row r="275" spans="2:6" ht="15.75">
      <c r="B275" s="26" t="s">
        <v>7</v>
      </c>
      <c r="C275" s="26"/>
      <c r="D275" s="3">
        <f>D279</f>
        <v>0</v>
      </c>
      <c r="E275" s="3">
        <f t="shared" ref="E275:F277" si="107">E279</f>
        <v>0</v>
      </c>
      <c r="F275" s="3">
        <f t="shared" si="107"/>
        <v>0</v>
      </c>
    </row>
    <row r="276" spans="2:6" ht="15.75">
      <c r="B276" s="26" t="s">
        <v>8</v>
      </c>
      <c r="C276" s="26"/>
      <c r="D276" s="3">
        <f>D280</f>
        <v>0</v>
      </c>
      <c r="E276" s="3">
        <f t="shared" si="107"/>
        <v>0</v>
      </c>
      <c r="F276" s="3">
        <f t="shared" si="107"/>
        <v>19881.099999999999</v>
      </c>
    </row>
    <row r="277" spans="2:6" ht="15.75">
      <c r="B277" s="26" t="s">
        <v>9</v>
      </c>
      <c r="C277" s="26"/>
      <c r="D277" s="3">
        <f>D281</f>
        <v>0</v>
      </c>
      <c r="E277" s="3">
        <f t="shared" si="107"/>
        <v>0</v>
      </c>
      <c r="F277" s="3">
        <f t="shared" si="107"/>
        <v>0</v>
      </c>
    </row>
    <row r="278" spans="2:6" s="16" customFormat="1" ht="63">
      <c r="B278" s="1" t="s">
        <v>128</v>
      </c>
      <c r="C278" s="2" t="s">
        <v>73</v>
      </c>
      <c r="D278" s="3">
        <f>SUM(D279:D281)</f>
        <v>0</v>
      </c>
      <c r="E278" s="3">
        <f t="shared" ref="E278:F278" si="108">SUM(E279:E281)</f>
        <v>0</v>
      </c>
      <c r="F278" s="3">
        <f t="shared" si="108"/>
        <v>19881.099999999999</v>
      </c>
    </row>
    <row r="279" spans="2:6" s="16" customFormat="1" ht="15.75">
      <c r="B279" s="31" t="s">
        <v>7</v>
      </c>
      <c r="C279" s="31"/>
      <c r="D279" s="15"/>
      <c r="E279" s="15"/>
      <c r="F279" s="15"/>
    </row>
    <row r="280" spans="2:6" s="16" customFormat="1" ht="15.75">
      <c r="B280" s="31" t="s">
        <v>8</v>
      </c>
      <c r="C280" s="31"/>
      <c r="D280" s="15"/>
      <c r="E280" s="15"/>
      <c r="F280" s="3">
        <v>19881.099999999999</v>
      </c>
    </row>
    <row r="281" spans="2:6" s="16" customFormat="1" ht="15.75">
      <c r="B281" s="31" t="s">
        <v>9</v>
      </c>
      <c r="C281" s="31"/>
      <c r="D281" s="15"/>
      <c r="E281" s="15"/>
      <c r="F281" s="15"/>
    </row>
    <row r="282" spans="2:6" ht="47.25">
      <c r="B282" s="13" t="s">
        <v>130</v>
      </c>
      <c r="C282" s="14" t="s">
        <v>132</v>
      </c>
      <c r="D282" s="3">
        <f>SUM(D283:D285)</f>
        <v>0</v>
      </c>
      <c r="E282" s="3">
        <f t="shared" ref="E282:F282" si="109">SUM(E283:E285)</f>
        <v>6766.3</v>
      </c>
      <c r="F282" s="3">
        <f t="shared" si="109"/>
        <v>6766.3</v>
      </c>
    </row>
    <row r="283" spans="2:6" ht="15.75">
      <c r="B283" s="26" t="s">
        <v>7</v>
      </c>
      <c r="C283" s="26"/>
      <c r="D283" s="3"/>
      <c r="E283" s="3"/>
      <c r="F283" s="3"/>
    </row>
    <row r="284" spans="2:6" ht="15.75">
      <c r="B284" s="26" t="s">
        <v>8</v>
      </c>
      <c r="C284" s="26"/>
      <c r="D284" s="3"/>
      <c r="E284" s="3">
        <v>6766.3</v>
      </c>
      <c r="F284" s="3">
        <v>6766.3</v>
      </c>
    </row>
    <row r="285" spans="2:6" ht="15.75">
      <c r="B285" s="26" t="s">
        <v>9</v>
      </c>
      <c r="C285" s="26"/>
      <c r="D285" s="3"/>
      <c r="E285" s="3"/>
      <c r="F285" s="3"/>
    </row>
    <row r="286" spans="2:6" ht="31.5">
      <c r="B286" s="13" t="s">
        <v>131</v>
      </c>
      <c r="C286" s="14" t="s">
        <v>133</v>
      </c>
      <c r="D286" s="3">
        <f>SUM(D287:D289)</f>
        <v>0</v>
      </c>
      <c r="E286" s="3">
        <f t="shared" ref="E286:F286" si="110">SUM(E287:E289)</f>
        <v>15063.5</v>
      </c>
      <c r="F286" s="3">
        <f t="shared" si="110"/>
        <v>15063.5</v>
      </c>
    </row>
    <row r="287" spans="2:6" ht="15.75">
      <c r="B287" s="26" t="s">
        <v>7</v>
      </c>
      <c r="C287" s="26"/>
      <c r="D287" s="3"/>
      <c r="E287" s="3"/>
      <c r="F287" s="3"/>
    </row>
    <row r="288" spans="2:6" ht="15.75">
      <c r="B288" s="26" t="s">
        <v>8</v>
      </c>
      <c r="C288" s="26"/>
      <c r="D288" s="3"/>
      <c r="E288" s="3">
        <v>15063.5</v>
      </c>
      <c r="F288" s="3">
        <v>15063.5</v>
      </c>
    </row>
    <row r="289" spans="2:6" ht="15.75">
      <c r="B289" s="26" t="s">
        <v>9</v>
      </c>
      <c r="C289" s="26"/>
      <c r="D289" s="3"/>
      <c r="E289" s="3"/>
      <c r="F289" s="3">
        <v>0</v>
      </c>
    </row>
  </sheetData>
  <mergeCells count="216">
    <mergeCell ref="B283:C283"/>
    <mergeCell ref="B284:C284"/>
    <mergeCell ref="B285:C285"/>
    <mergeCell ref="B287:C287"/>
    <mergeCell ref="B288:C288"/>
    <mergeCell ref="B289:C289"/>
    <mergeCell ref="B277:C277"/>
    <mergeCell ref="B279:C279"/>
    <mergeCell ref="B280:C280"/>
    <mergeCell ref="B281:C281"/>
    <mergeCell ref="B269:C269"/>
    <mergeCell ref="B271:C271"/>
    <mergeCell ref="B272:C272"/>
    <mergeCell ref="B273:C273"/>
    <mergeCell ref="B275:C275"/>
    <mergeCell ref="B276:C276"/>
    <mergeCell ref="B267:C267"/>
    <mergeCell ref="B268:C268"/>
    <mergeCell ref="B263:C263"/>
    <mergeCell ref="B264:C264"/>
    <mergeCell ref="B265:C265"/>
    <mergeCell ref="B257:C257"/>
    <mergeCell ref="B259:C259"/>
    <mergeCell ref="B260:C260"/>
    <mergeCell ref="B261:C261"/>
    <mergeCell ref="B249:C249"/>
    <mergeCell ref="B251:C251"/>
    <mergeCell ref="B252:C252"/>
    <mergeCell ref="B253:C253"/>
    <mergeCell ref="B255:C255"/>
    <mergeCell ref="B256:C256"/>
    <mergeCell ref="B241:C241"/>
    <mergeCell ref="B243:C243"/>
    <mergeCell ref="B244:C244"/>
    <mergeCell ref="B245:C245"/>
    <mergeCell ref="B247:C247"/>
    <mergeCell ref="B248:C248"/>
    <mergeCell ref="B233:C233"/>
    <mergeCell ref="B235:C235"/>
    <mergeCell ref="B236:C236"/>
    <mergeCell ref="B237:C237"/>
    <mergeCell ref="B239:C239"/>
    <mergeCell ref="B240:C240"/>
    <mergeCell ref="B225:C225"/>
    <mergeCell ref="B227:C227"/>
    <mergeCell ref="B228:C228"/>
    <mergeCell ref="B229:C229"/>
    <mergeCell ref="B231:C231"/>
    <mergeCell ref="B232:C232"/>
    <mergeCell ref="B217:C217"/>
    <mergeCell ref="B219:C219"/>
    <mergeCell ref="B220:C220"/>
    <mergeCell ref="B221:C221"/>
    <mergeCell ref="B223:C223"/>
    <mergeCell ref="B224:C224"/>
    <mergeCell ref="B211:C211"/>
    <mergeCell ref="B212:C212"/>
    <mergeCell ref="B213:C213"/>
    <mergeCell ref="B215:C215"/>
    <mergeCell ref="B216:C216"/>
    <mergeCell ref="B209:C209"/>
    <mergeCell ref="B201:C201"/>
    <mergeCell ref="B203:C203"/>
    <mergeCell ref="B204:C204"/>
    <mergeCell ref="B205:C205"/>
    <mergeCell ref="B207:C207"/>
    <mergeCell ref="B208:C208"/>
    <mergeCell ref="B193:C193"/>
    <mergeCell ref="B195:C195"/>
    <mergeCell ref="B196:C196"/>
    <mergeCell ref="B197:C197"/>
    <mergeCell ref="B199:C199"/>
    <mergeCell ref="B200:C200"/>
    <mergeCell ref="B189:C189"/>
    <mergeCell ref="B191:C191"/>
    <mergeCell ref="B192:C192"/>
    <mergeCell ref="B165:C165"/>
    <mergeCell ref="B183:C183"/>
    <mergeCell ref="B184:C184"/>
    <mergeCell ref="B185:C185"/>
    <mergeCell ref="B187:C187"/>
    <mergeCell ref="B188:C188"/>
    <mergeCell ref="B167:C167"/>
    <mergeCell ref="B168:C168"/>
    <mergeCell ref="B169:C169"/>
    <mergeCell ref="B171:C171"/>
    <mergeCell ref="B172:C172"/>
    <mergeCell ref="B173:C173"/>
    <mergeCell ref="B175:C175"/>
    <mergeCell ref="B176:C176"/>
    <mergeCell ref="B177:C177"/>
    <mergeCell ref="B179:C179"/>
    <mergeCell ref="B180:C180"/>
    <mergeCell ref="B181:C181"/>
    <mergeCell ref="B157:C157"/>
    <mergeCell ref="B159:C159"/>
    <mergeCell ref="B160:C160"/>
    <mergeCell ref="B161:C161"/>
    <mergeCell ref="B163:C163"/>
    <mergeCell ref="B164:C164"/>
    <mergeCell ref="B149:C149"/>
    <mergeCell ref="B151:C151"/>
    <mergeCell ref="B152:C152"/>
    <mergeCell ref="B153:C153"/>
    <mergeCell ref="B155:C155"/>
    <mergeCell ref="B156:C156"/>
    <mergeCell ref="B141:C141"/>
    <mergeCell ref="B143:C143"/>
    <mergeCell ref="B144:C144"/>
    <mergeCell ref="B145:C145"/>
    <mergeCell ref="B147:C147"/>
    <mergeCell ref="B148:C148"/>
    <mergeCell ref="B135:C135"/>
    <mergeCell ref="B136:C136"/>
    <mergeCell ref="B137:C137"/>
    <mergeCell ref="B139:C139"/>
    <mergeCell ref="B140:C140"/>
    <mergeCell ref="B129:C129"/>
    <mergeCell ref="B131:C131"/>
    <mergeCell ref="B132:C132"/>
    <mergeCell ref="B133:C133"/>
    <mergeCell ref="B125:C125"/>
    <mergeCell ref="B127:C127"/>
    <mergeCell ref="B128:C128"/>
    <mergeCell ref="B113:C113"/>
    <mergeCell ref="B115:C115"/>
    <mergeCell ref="B116:C116"/>
    <mergeCell ref="B117:C117"/>
    <mergeCell ref="B123:C123"/>
    <mergeCell ref="B124:C124"/>
    <mergeCell ref="B105:C105"/>
    <mergeCell ref="B107:C107"/>
    <mergeCell ref="B108:C108"/>
    <mergeCell ref="B109:C109"/>
    <mergeCell ref="B111:C111"/>
    <mergeCell ref="B112:C112"/>
    <mergeCell ref="B119:C119"/>
    <mergeCell ref="B120:C120"/>
    <mergeCell ref="B121:C121"/>
    <mergeCell ref="B103:C103"/>
    <mergeCell ref="B104:C104"/>
    <mergeCell ref="B99:C99"/>
    <mergeCell ref="B100:C100"/>
    <mergeCell ref="B101:C101"/>
    <mergeCell ref="B93:C93"/>
    <mergeCell ref="B95:C95"/>
    <mergeCell ref="B96:C96"/>
    <mergeCell ref="B97:C97"/>
    <mergeCell ref="B87:C87"/>
    <mergeCell ref="B88:C88"/>
    <mergeCell ref="B89:C89"/>
    <mergeCell ref="B91:C91"/>
    <mergeCell ref="B92:C92"/>
    <mergeCell ref="B85:C85"/>
    <mergeCell ref="B77:C77"/>
    <mergeCell ref="B79:C79"/>
    <mergeCell ref="B80:C80"/>
    <mergeCell ref="B81:C81"/>
    <mergeCell ref="B83:C83"/>
    <mergeCell ref="B84:C84"/>
    <mergeCell ref="B69:C69"/>
    <mergeCell ref="B71:C71"/>
    <mergeCell ref="B72:C72"/>
    <mergeCell ref="B73:C73"/>
    <mergeCell ref="B75:C75"/>
    <mergeCell ref="B76:C76"/>
    <mergeCell ref="B61:C61"/>
    <mergeCell ref="B63:C63"/>
    <mergeCell ref="B64:C64"/>
    <mergeCell ref="B65:C65"/>
    <mergeCell ref="B67:C67"/>
    <mergeCell ref="B68:C68"/>
    <mergeCell ref="B57:C57"/>
    <mergeCell ref="B59:C59"/>
    <mergeCell ref="B60:C60"/>
    <mergeCell ref="B49:C49"/>
    <mergeCell ref="B51:C51"/>
    <mergeCell ref="B52:C52"/>
    <mergeCell ref="B53:C53"/>
    <mergeCell ref="B55:C55"/>
    <mergeCell ref="B56:C56"/>
    <mergeCell ref="B43:C43"/>
    <mergeCell ref="B44:C44"/>
    <mergeCell ref="B45:C45"/>
    <mergeCell ref="B47:C47"/>
    <mergeCell ref="B48:C48"/>
    <mergeCell ref="B37:C37"/>
    <mergeCell ref="B39:C39"/>
    <mergeCell ref="B40:C40"/>
    <mergeCell ref="B41:C41"/>
    <mergeCell ref="B29:C29"/>
    <mergeCell ref="B31:C31"/>
    <mergeCell ref="B32:C32"/>
    <mergeCell ref="B33:C33"/>
    <mergeCell ref="B35:C35"/>
    <mergeCell ref="B36:C36"/>
    <mergeCell ref="B23:C23"/>
    <mergeCell ref="B24:C24"/>
    <mergeCell ref="B25:C25"/>
    <mergeCell ref="B27:C27"/>
    <mergeCell ref="B28:C28"/>
    <mergeCell ref="B21:C21"/>
    <mergeCell ref="B10:C10"/>
    <mergeCell ref="B11:C11"/>
    <mergeCell ref="B12:C12"/>
    <mergeCell ref="B13:C13"/>
    <mergeCell ref="B15:C15"/>
    <mergeCell ref="B16:C16"/>
    <mergeCell ref="B3:F3"/>
    <mergeCell ref="B4:F4"/>
    <mergeCell ref="B5:F5"/>
    <mergeCell ref="E7:F7"/>
    <mergeCell ref="B6:F6"/>
    <mergeCell ref="B17:C17"/>
    <mergeCell ref="B19:C19"/>
    <mergeCell ref="B20:C20"/>
  </mergeCells>
  <printOptions horizontalCentered="1"/>
  <pageMargins left="0.51181102362204722" right="0.51181102362204722" top="0.35433070866141736" bottom="0.15748031496062992" header="0.31496062992125984" footer="0.31496062992125984"/>
  <pageSetup paperSize="9" scale="54" firstPageNumber="211" fitToHeight="5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к пояснительной</vt:lpstr>
      <vt:lpstr>'приложение 1 к пояснительной'!Заголовки_для_печати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2016-12-10T08:26:36Z</dcterms:modified>
</cp:coreProperties>
</file>