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0"/>
  </bookViews>
  <sheets>
    <sheet name="доходы " sheetId="1" r:id="rId1"/>
    <sheet name="расходы" sheetId="2" r:id="rId2"/>
  </sheets>
  <externalReferences>
    <externalReference r:id="rId5"/>
    <externalReference r:id="rId6"/>
  </externalReferences>
  <definedNames>
    <definedName name="_xlnm.Print_Titles" localSheetId="1">'расходы'!$10:$11</definedName>
    <definedName name="_xlnm.Print_Area" localSheetId="1">'расходы'!$A$1:$L$75</definedName>
  </definedNames>
  <calcPr fullCalcOnLoad="1"/>
</workbook>
</file>

<file path=xl/sharedStrings.xml><?xml version="1.0" encoding="utf-8"?>
<sst xmlns="http://schemas.openxmlformats.org/spreadsheetml/2006/main" count="339" uniqueCount="153">
  <si>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</si>
  <si>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</si>
  <si>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</si>
  <si>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</si>
  <si>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</si>
  <si>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</si>
  <si>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</si>
  <si>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</si>
  <si>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</si>
  <si>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</si>
  <si>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</si>
  <si>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</si>
  <si>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</si>
  <si>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</si>
  <si>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</si>
  <si>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</si>
  <si>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040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</si>
  <si>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</si>
  <si>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</si>
  <si>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</si>
  <si>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</si>
  <si>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</si>
  <si>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</si>
  <si>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</si>
  <si>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</si>
  <si>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</si>
  <si>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 xml:space="preserve">Приложение 2  к приказу 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</si>
  <si>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</si>
  <si>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</si>
  <si>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</si>
  <si>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</si>
  <si>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</si>
  <si>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</si>
  <si>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</si>
  <si>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</si>
  <si>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</si>
  <si>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</si>
  <si>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Прочая закупка товаров, работ и услуг для государственных (муниципальных) нужд</t>
  </si>
  <si>
    <t>244</t>
  </si>
  <si>
    <t>07</t>
  </si>
  <si>
    <t>Муниципальная программа "Молодежь города Урай" на 2011-2015 годы</t>
  </si>
  <si>
    <t>3000000</t>
  </si>
  <si>
    <t>3007000</t>
  </si>
  <si>
    <t>Субсидии бюджетным учреждениям на иные цели</t>
  </si>
  <si>
    <t>612</t>
  </si>
  <si>
    <t xml:space="preserve">Расходы на обеспечение деятельности (оказание услуг) муниципальных учреждений в рамках муниципальной программы "Молодежь города Урай" на 2011-2015 годы </t>
  </si>
  <si>
    <t>3000059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</si>
  <si>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</si>
  <si>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</t>
  </si>
  <si>
    <t>610</t>
  </si>
  <si>
    <t>Субсидии автономным учреждениям на иные цели</t>
  </si>
  <si>
    <t>622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</si>
  <si>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</si>
  <si>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</si>
  <si>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</si>
  <si>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</si>
  <si>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</si>
  <si>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</si>
  <si>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</si>
  <si>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</si>
  <si>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</si>
  <si>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</si>
  <si>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</si>
  <si>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</si>
  <si>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</si>
  <si>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</si>
  <si>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</si>
  <si>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</si>
  <si>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</si>
  <si>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</si>
  <si>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</si>
  <si>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</si>
  <si>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</si>
  <si>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</si>
  <si>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</si>
  <si>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</si>
  <si>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</si>
  <si>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>Национальная  экономика</t>
  </si>
  <si>
    <t>04</t>
  </si>
  <si>
    <t>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</si>
  <si>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</si>
  <si>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</si>
  <si>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</si>
  <si>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</si>
  <si>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</si>
  <si>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</si>
  <si>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Другие вопросы в области национальной экономики</t>
  </si>
  <si>
    <t>12</t>
  </si>
  <si>
    <t>Государственная программа "Социально-экономическое развитие, инвестиции и иновации Ханты-Мансийского автономного округа-Югры на 2014-2020 годы"</t>
  </si>
  <si>
    <t>1600000</t>
  </si>
  <si>
    <t>1620000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</si>
  <si>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""Социально-экономическое развитие, инвестиции и иновации Ханты-Мансийского автономного округа-Югры на 2014-2020 годы"</t>
  </si>
  <si>
    <t>1625427</t>
  </si>
  <si>
    <t>Образование</t>
  </si>
  <si>
    <t>Молодежная политика и оздоровление детей</t>
  </si>
  <si>
    <t>от 25.11.2014 №  105 -од</t>
  </si>
  <si>
    <t>Жилищно-коммунальное хозяйство</t>
  </si>
  <si>
    <t>05</t>
  </si>
  <si>
    <t>Жилищное хозяйство</t>
  </si>
  <si>
    <t>01</t>
  </si>
  <si>
    <t>Муниципальная программа "Стимулирование жилищного строительства на территории города Урай" на 2013-2015 годы</t>
  </si>
  <si>
    <t>1100000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</si>
  <si>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</si>
  <si>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1130000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</si>
  <si>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</si>
  <si>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</si>
  <si>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</si>
  <si>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 Обеспечение территории города Урай документами градорегулирования на 2014-2018 годы"</t>
  </si>
  <si>
    <t>2900000</t>
  </si>
  <si>
    <t>2907000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</si>
  <si>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</si>
  <si>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</si>
  <si>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</si>
  <si>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</si>
  <si>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Муниципальная программа "Управление земельными ресурсами муниципального образования город Урай" на 2014-2018 годы</t>
  </si>
  <si>
    <t>3300000</t>
  </si>
  <si>
    <t>Реализация мероприятий муниципальной программы "Управление земельными ресурсами муниципального образования город Урай" на 2014-2018 годы</t>
  </si>
  <si>
    <t>3307000</t>
  </si>
  <si>
    <t xml:space="preserve">Государственная программа "Обеспечение доступным и комфортным жильем жителей Ханты-Мансийского автономного округа-Югры на 2014-2020 годы" </t>
  </si>
  <si>
    <t xml:space="preserve">Подпрограмма "Содействие развитию градостроительной деятельности" государственной программы "Обеспечение доступным и комфортным жильем жителей Ханты-Мансийского автономного округа-Югры на 2014-2020 годы" </t>
  </si>
  <si>
    <t>1120000</t>
  </si>
  <si>
    <t xml:space="preserve">Субсидии на реализацию подпрограммы "Содействие развитию градостроительной деятельности" государственной программы "Обеспечение доступным и комфортным жильем жителей Ханты-Мансийского автономного округа-Югры на 2014-2020 годы" </t>
  </si>
  <si>
    <t>1125410</t>
  </si>
  <si>
    <t>от 25.11.2014  № 105-од</t>
  </si>
  <si>
    <t>Сельское хозяйство и рыболовство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</si>
  <si>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</si>
  <si>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</si>
  <si>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</si>
  <si>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</si>
  <si>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</si>
  <si>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</si>
  <si>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Субвенции на поддержку животноводства, переработки и реализации продукции животноводства в рамках подпрограммы  "Развитие животноводства, переработки и реализации продукции живоноводства"государственной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</si>
  <si>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0825522</t>
  </si>
  <si>
    <t>Другие вопросы в области жилищно-коммунального хозяйства</t>
  </si>
  <si>
    <t>Непрограммные расходы</t>
  </si>
  <si>
    <t>8000000</t>
  </si>
  <si>
    <t>Расходы на обеспечение деятельности (оказание услуг) муниципальных учреждений</t>
  </si>
  <si>
    <t>8010059</t>
  </si>
  <si>
    <t>Закупка товаров, работ и услуг для государственных (муниципальных)нужд</t>
  </si>
  <si>
    <t>Закупка товаров, работ, услуг в сфере информационно-коммуникационных технологий</t>
  </si>
  <si>
    <t>242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</si>
  <si>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</si>
  <si>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</si>
  <si>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</si>
  <si>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</si>
  <si>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</si>
  <si>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</si>
  <si>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Реализация мероприятий муниципальной программы  "Молодежь города Урай" на 2011-2015 годы</t>
  </si>
  <si>
    <t xml:space="preserve">Подпрограмма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округа-Югры в 2014-2020 годах" </t>
  </si>
  <si>
    <t xml:space="preserve">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округа-Югры в 2014-2020 годах" </t>
  </si>
  <si>
    <t>Подпрограмма "Совершенствование государственного и муниципального управления" государственной программы "Социально-экономическое развитие, инвестиции и иновации Ханты-Мансийского автономного округа-Югры на 2014-2020 годы"</t>
  </si>
  <si>
    <t>Реализация мероприятий муниципальной программы "Обеспечение территории города Урай документами градорегулирования на 2014-2018 годы"</t>
  </si>
  <si>
    <t>Приложение 1 к приказу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</si>
</sst>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6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7" fontId="2" fillId="0" borderId="10" xfId="64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/>
    </xf>
    <xf numFmtId="167" fontId="2" fillId="0" borderId="10" xfId="64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164" fontId="0" fillId="33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58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167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67" fontId="4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yshevaNV\AppData\Local\Microsoft\Windows\Temporary%20Internet%20Files\Content.Outlook\27IE4GM7\&#1055;&#1088;&#1080;&#1083;&#1086;&#1078;&#1077;&#1085;&#1080;&#1077;%20&#8470;6&#8470;7&#8470;8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63">
          <cell r="J63">
            <v>0</v>
          </cell>
          <cell r="K63">
            <v>0</v>
          </cell>
          <cell r="L6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5">
        <row r="57">
          <cell r="J57">
            <v>0</v>
          </cell>
          <cell r="K57">
            <v>0</v>
          </cell>
          <cell r="L57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53.57421875" style="4" customWidth="1"/>
    <col min="2" max="2" width="24.28125" style="4" customWidth="1"/>
    <col min="3" max="3" width="14.28125" style="21" customWidth="1"/>
    <col min="5" max="5" width="20.8515625" style="0" bestFit="1" customWidth="1"/>
  </cols>
  <sheetData>
    <row r="1" spans="1:3" ht="15">
      <c r="A1" s="3"/>
      <c r="B1" s="94" t="s">
        <v>152</v>
      </c>
      <c r="C1" s="94"/>
    </row>
    <row r="2" spans="2:3" ht="15">
      <c r="B2" s="94" t="s">
        <v>18</v>
      </c>
      <c r="C2" s="94"/>
    </row>
    <row r="3" spans="2:3" ht="15">
      <c r="B3" s="94" t="s">
        <v>123</v>
      </c>
      <c r="C3" s="94"/>
    </row>
    <row r="4" spans="1:3" s="5" customFormat="1" ht="16.5" customHeight="1">
      <c r="A4" s="95" t="s">
        <v>27</v>
      </c>
      <c r="B4" s="95"/>
      <c r="C4" s="95"/>
    </row>
    <row r="5" spans="1:3" ht="15" customHeight="1">
      <c r="A5" s="6"/>
      <c r="B5" s="6"/>
      <c r="C5" s="7" t="s">
        <v>28</v>
      </c>
    </row>
    <row r="6" spans="1:3" ht="26.25" customHeight="1">
      <c r="A6" s="8" t="s">
        <v>29</v>
      </c>
      <c r="B6" s="8" t="s">
        <v>30</v>
      </c>
      <c r="C6" s="80" t="s">
        <v>31</v>
      </c>
    </row>
    <row r="7" spans="1:3" s="12" customFormat="1" ht="12.75">
      <c r="A7" s="9" t="s">
        <v>32</v>
      </c>
      <c r="B7" s="10" t="s">
        <v>33</v>
      </c>
      <c r="C7" s="11">
        <f>C8</f>
        <v>154078.1</v>
      </c>
    </row>
    <row r="8" spans="1:3" s="12" customFormat="1" ht="25.5">
      <c r="A8" s="13" t="s">
        <v>34</v>
      </c>
      <c r="B8" s="14" t="s">
        <v>35</v>
      </c>
      <c r="C8" s="22">
        <f>C22+C9</f>
        <v>154078.1</v>
      </c>
    </row>
    <row r="9" spans="1:3" s="18" customFormat="1" ht="48" customHeight="1">
      <c r="A9" s="15" t="s">
        <v>52</v>
      </c>
      <c r="B9" s="16" t="s">
        <v>53</v>
      </c>
      <c r="C9" s="17">
        <f>C20</f>
        <v>149078.1</v>
      </c>
    </row>
    <row r="10" spans="1:3" s="18" customFormat="1" ht="96" customHeight="1" hidden="1">
      <c r="A10" s="53" t="s">
        <v>54</v>
      </c>
      <c r="B10" s="54" t="s">
        <v>55</v>
      </c>
      <c r="C10" s="55">
        <f>C11</f>
        <v>0</v>
      </c>
    </row>
    <row r="11" spans="1:3" s="18" customFormat="1" ht="96" customHeight="1" hidden="1">
      <c r="A11" s="53" t="s">
        <v>56</v>
      </c>
      <c r="B11" s="54" t="s">
        <v>57</v>
      </c>
      <c r="C11" s="55">
        <f>C12+C13</f>
        <v>0</v>
      </c>
    </row>
    <row r="12" spans="1:3" s="18" customFormat="1" ht="73.5" customHeight="1" hidden="1">
      <c r="A12" s="56" t="s">
        <v>58</v>
      </c>
      <c r="B12" s="57" t="s">
        <v>59</v>
      </c>
      <c r="C12" s="55">
        <v>0</v>
      </c>
    </row>
    <row r="13" spans="1:3" s="18" customFormat="1" ht="67.5" customHeight="1" hidden="1">
      <c r="A13" s="56" t="s">
        <v>60</v>
      </c>
      <c r="B13" s="57" t="s">
        <v>61</v>
      </c>
      <c r="C13" s="55">
        <v>0</v>
      </c>
    </row>
    <row r="14" spans="1:3" s="18" customFormat="1" ht="67.5" customHeight="1" hidden="1">
      <c r="A14" s="53" t="s">
        <v>62</v>
      </c>
      <c r="B14" s="54" t="s">
        <v>63</v>
      </c>
      <c r="C14" s="58">
        <f>C15</f>
        <v>0</v>
      </c>
    </row>
    <row r="15" spans="1:3" s="18" customFormat="1" ht="67.5" customHeight="1" hidden="1">
      <c r="A15" s="53" t="s">
        <v>62</v>
      </c>
      <c r="B15" s="54" t="s">
        <v>64</v>
      </c>
      <c r="C15" s="58">
        <f>C16+C17</f>
        <v>0</v>
      </c>
    </row>
    <row r="16" spans="1:3" s="18" customFormat="1" ht="38.25" hidden="1">
      <c r="A16" s="56" t="s">
        <v>65</v>
      </c>
      <c r="B16" s="57" t="s">
        <v>66</v>
      </c>
      <c r="C16" s="55">
        <v>0</v>
      </c>
    </row>
    <row r="17" spans="1:3" s="18" customFormat="1" ht="38.25" hidden="1">
      <c r="A17" s="56" t="s">
        <v>67</v>
      </c>
      <c r="B17" s="57" t="s">
        <v>68</v>
      </c>
      <c r="C17" s="55">
        <v>0</v>
      </c>
    </row>
    <row r="18" spans="1:3" s="18" customFormat="1" ht="25.5" hidden="1">
      <c r="A18" s="53" t="s">
        <v>69</v>
      </c>
      <c r="B18" s="59" t="s">
        <v>70</v>
      </c>
      <c r="C18" s="58">
        <f>SUM(C19)</f>
        <v>0</v>
      </c>
    </row>
    <row r="19" spans="1:3" s="18" customFormat="1" ht="25.5" hidden="1">
      <c r="A19" s="60" t="s">
        <v>71</v>
      </c>
      <c r="B19" s="61" t="s">
        <v>72</v>
      </c>
      <c r="C19" s="55">
        <v>0</v>
      </c>
    </row>
    <row r="20" spans="1:3" s="18" customFormat="1" ht="12.75">
      <c r="A20" s="53" t="s">
        <v>73</v>
      </c>
      <c r="B20" s="54" t="s">
        <v>74</v>
      </c>
      <c r="C20" s="58">
        <f>C21</f>
        <v>149078.1</v>
      </c>
    </row>
    <row r="21" spans="1:3" s="18" customFormat="1" ht="12.75">
      <c r="A21" s="56" t="s">
        <v>75</v>
      </c>
      <c r="B21" s="57" t="s">
        <v>76</v>
      </c>
      <c r="C21" s="55">
        <f>146868.1+2210</f>
        <v>149078.1</v>
      </c>
    </row>
    <row r="22" spans="1:3" s="18" customFormat="1" ht="34.5" customHeight="1">
      <c r="A22" s="15" t="s">
        <v>141</v>
      </c>
      <c r="B22" s="16" t="s">
        <v>142</v>
      </c>
      <c r="C22" s="17">
        <f>SUM(C23)</f>
        <v>5000</v>
      </c>
    </row>
    <row r="23" spans="1:3" s="18" customFormat="1" ht="25.5">
      <c r="A23" s="53" t="s">
        <v>143</v>
      </c>
      <c r="B23" s="54" t="s">
        <v>144</v>
      </c>
      <c r="C23" s="58">
        <f>SUM(C24)</f>
        <v>5000</v>
      </c>
    </row>
    <row r="24" spans="1:3" s="18" customFormat="1" ht="27.75" customHeight="1">
      <c r="A24" s="56" t="s">
        <v>145</v>
      </c>
      <c r="B24" s="57" t="s">
        <v>146</v>
      </c>
      <c r="C24" s="55">
        <v>5000</v>
      </c>
    </row>
    <row r="25" spans="1:3" ht="12.75">
      <c r="A25" s="9" t="s">
        <v>36</v>
      </c>
      <c r="B25" s="10"/>
      <c r="C25" s="19">
        <f>C7</f>
        <v>154078.1</v>
      </c>
    </row>
    <row r="27" ht="12.75">
      <c r="A27" s="20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2" sqref="H12"/>
    </sheetView>
  </sheetViews>
  <sheetFormatPr defaultColWidth="9.140625" defaultRowHeight="12.75"/>
  <cols>
    <col min="1" max="1" width="3.421875" style="28" customWidth="1"/>
    <col min="2" max="2" width="40.00390625" style="28" customWidth="1"/>
    <col min="3" max="3" width="4.421875" style="28" customWidth="1"/>
    <col min="4" max="4" width="4.8515625" style="28" customWidth="1"/>
    <col min="5" max="5" width="4.28125" style="28" customWidth="1"/>
    <col min="6" max="6" width="8.140625" style="28" customWidth="1"/>
    <col min="7" max="7" width="5.57421875" style="28" customWidth="1"/>
    <col min="8" max="8" width="10.7109375" style="32" customWidth="1"/>
    <col min="9" max="12" width="10.7109375" style="28" customWidth="1"/>
    <col min="13" max="13" width="4.8515625" style="28" customWidth="1"/>
    <col min="14" max="15" width="9.28125" style="28" bestFit="1" customWidth="1"/>
    <col min="16" max="19" width="9.140625" style="28" customWidth="1"/>
    <col min="20" max="20" width="9.28125" style="28" bestFit="1" customWidth="1"/>
    <col min="21" max="16384" width="9.140625" style="28" customWidth="1"/>
  </cols>
  <sheetData>
    <row r="1" spans="1:13" ht="12.75" customHeight="1">
      <c r="A1" s="33"/>
      <c r="B1" s="33"/>
      <c r="C1" s="33"/>
      <c r="D1" s="33"/>
      <c r="E1" s="33"/>
      <c r="F1" s="33"/>
      <c r="G1" s="33"/>
      <c r="H1" s="34"/>
      <c r="I1" s="33"/>
      <c r="J1" s="33"/>
      <c r="K1" s="101" t="s">
        <v>26</v>
      </c>
      <c r="L1" s="101"/>
      <c r="M1" s="33"/>
    </row>
    <row r="2" spans="1:13" ht="15" customHeight="1">
      <c r="A2" s="33"/>
      <c r="B2" s="33"/>
      <c r="C2" s="33"/>
      <c r="D2" s="33"/>
      <c r="E2" s="33"/>
      <c r="F2" s="33"/>
      <c r="G2" s="33"/>
      <c r="H2" s="35"/>
      <c r="I2" s="33"/>
      <c r="J2" s="101" t="s">
        <v>18</v>
      </c>
      <c r="K2" s="101"/>
      <c r="L2" s="101"/>
      <c r="M2" s="33"/>
    </row>
    <row r="3" spans="1:13" ht="15">
      <c r="A3" s="33"/>
      <c r="B3" s="33"/>
      <c r="C3" s="33"/>
      <c r="D3" s="33"/>
      <c r="E3" s="33"/>
      <c r="F3" s="33"/>
      <c r="G3" s="33"/>
      <c r="H3" s="35"/>
      <c r="I3" s="33"/>
      <c r="J3" s="33"/>
      <c r="K3" s="33"/>
      <c r="L3" s="79" t="s">
        <v>95</v>
      </c>
      <c r="M3" s="33"/>
    </row>
    <row r="4" spans="1:8" ht="9.75" customHeight="1">
      <c r="A4" s="33"/>
      <c r="B4" s="33"/>
      <c r="C4" s="33"/>
      <c r="D4" s="33"/>
      <c r="E4" s="33"/>
      <c r="F4" s="33"/>
      <c r="G4" s="33"/>
      <c r="H4" s="35"/>
    </row>
    <row r="5" spans="1:12" ht="15.75">
      <c r="A5" s="96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 customHeight="1">
      <c r="A6" s="98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.75">
      <c r="A7" s="96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.75">
      <c r="A8" s="96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2.75" customHeight="1">
      <c r="A9" s="36" t="s">
        <v>4</v>
      </c>
      <c r="B9" s="37"/>
      <c r="C9" s="37"/>
      <c r="D9" s="38"/>
      <c r="E9" s="38"/>
      <c r="F9" s="38"/>
      <c r="G9" s="38"/>
      <c r="H9" s="36"/>
      <c r="I9" s="39"/>
      <c r="J9" s="40"/>
      <c r="K9" s="39"/>
      <c r="L9" s="41" t="s">
        <v>5</v>
      </c>
    </row>
    <row r="10" spans="1:12" ht="114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19</v>
      </c>
      <c r="K10" s="46" t="s">
        <v>20</v>
      </c>
      <c r="L10" s="46" t="s">
        <v>15</v>
      </c>
    </row>
    <row r="11" spans="1:12" s="49" customFormat="1" ht="13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4" s="1" customFormat="1" ht="16.5" customHeight="1">
      <c r="A12" s="29">
        <v>1</v>
      </c>
      <c r="B12" s="62" t="s">
        <v>21</v>
      </c>
      <c r="C12" s="26" t="s">
        <v>16</v>
      </c>
      <c r="D12" s="24"/>
      <c r="E12" s="24"/>
      <c r="F12" s="24"/>
      <c r="G12" s="50"/>
      <c r="H12" s="27">
        <f>I12+J12+K12+L12</f>
        <v>154078.1</v>
      </c>
      <c r="I12" s="27">
        <f>I13+I48+I64</f>
        <v>0</v>
      </c>
      <c r="J12" s="27">
        <f>J13+J66+J48</f>
        <v>5000</v>
      </c>
      <c r="K12" s="27">
        <f>K13+K66+K48</f>
        <v>149078.1</v>
      </c>
      <c r="L12" s="27">
        <f>L13+L66+L48</f>
        <v>0</v>
      </c>
      <c r="N12" s="30"/>
    </row>
    <row r="13" spans="1:12" s="1" customFormat="1" ht="14.25" customHeight="1">
      <c r="A13" s="25"/>
      <c r="B13" s="31" t="s">
        <v>77</v>
      </c>
      <c r="C13" s="26"/>
      <c r="D13" s="24" t="s">
        <v>78</v>
      </c>
      <c r="E13" s="24" t="s">
        <v>79</v>
      </c>
      <c r="F13" s="23"/>
      <c r="G13" s="23"/>
      <c r="H13" s="27">
        <f>H19+H14</f>
        <v>7210</v>
      </c>
      <c r="I13" s="27">
        <f>I14+I19</f>
        <v>0</v>
      </c>
      <c r="J13" s="27">
        <f>J14+J19</f>
        <v>5000</v>
      </c>
      <c r="K13" s="27">
        <f>K14+K19</f>
        <v>2210</v>
      </c>
      <c r="L13" s="27">
        <f>L14+L19</f>
        <v>0</v>
      </c>
    </row>
    <row r="14" spans="1:12" s="69" customFormat="1" ht="12.75">
      <c r="A14" s="29"/>
      <c r="B14" s="62" t="s">
        <v>124</v>
      </c>
      <c r="C14" s="26"/>
      <c r="D14" s="24" t="s">
        <v>78</v>
      </c>
      <c r="E14" s="24" t="s">
        <v>97</v>
      </c>
      <c r="F14" s="24"/>
      <c r="G14" s="24"/>
      <c r="H14" s="27">
        <f>I14+J14+K14+L14</f>
        <v>5000</v>
      </c>
      <c r="I14" s="27">
        <f>I15</f>
        <v>0</v>
      </c>
      <c r="J14" s="27">
        <f>J15</f>
        <v>5000</v>
      </c>
      <c r="K14" s="27">
        <f>K15</f>
        <v>0</v>
      </c>
      <c r="L14" s="27">
        <f>L15</f>
        <v>0</v>
      </c>
    </row>
    <row r="15" spans="1:12" s="76" customFormat="1" ht="63" customHeight="1">
      <c r="A15" s="70"/>
      <c r="B15" s="71" t="s">
        <v>125</v>
      </c>
      <c r="C15" s="77"/>
      <c r="D15" s="73" t="s">
        <v>78</v>
      </c>
      <c r="E15" s="73" t="s">
        <v>97</v>
      </c>
      <c r="F15" s="73" t="s">
        <v>126</v>
      </c>
      <c r="G15" s="73"/>
      <c r="H15" s="74">
        <f>SUM(I15:L15)</f>
        <v>5000</v>
      </c>
      <c r="I15" s="75">
        <f>I16</f>
        <v>0</v>
      </c>
      <c r="J15" s="75">
        <f>J16</f>
        <v>5000</v>
      </c>
      <c r="K15" s="75">
        <f>K16</f>
        <v>0</v>
      </c>
      <c r="L15" s="75">
        <f>L16</f>
        <v>0</v>
      </c>
    </row>
    <row r="16" spans="1:12" s="76" customFormat="1" ht="133.5" customHeight="1">
      <c r="A16" s="70"/>
      <c r="B16" s="71" t="s">
        <v>131</v>
      </c>
      <c r="C16" s="77"/>
      <c r="D16" s="73" t="s">
        <v>78</v>
      </c>
      <c r="E16" s="73" t="s">
        <v>97</v>
      </c>
      <c r="F16" s="73" t="s">
        <v>132</v>
      </c>
      <c r="G16" s="73"/>
      <c r="H16" s="74">
        <f>SUM(I16:L16)</f>
        <v>5000</v>
      </c>
      <c r="I16" s="75">
        <f>I17</f>
        <v>0</v>
      </c>
      <c r="J16" s="75">
        <f>J17</f>
        <v>5000</v>
      </c>
      <c r="K16" s="75">
        <f>K17</f>
        <v>0</v>
      </c>
      <c r="L16" s="75">
        <f>L17</f>
        <v>0</v>
      </c>
    </row>
    <row r="17" spans="1:12" s="76" customFormat="1" ht="12.75">
      <c r="A17" s="70"/>
      <c r="B17" s="71" t="s">
        <v>127</v>
      </c>
      <c r="C17" s="77"/>
      <c r="D17" s="73" t="s">
        <v>78</v>
      </c>
      <c r="E17" s="73" t="s">
        <v>97</v>
      </c>
      <c r="F17" s="73" t="s">
        <v>132</v>
      </c>
      <c r="G17" s="73" t="s">
        <v>128</v>
      </c>
      <c r="H17" s="74">
        <f>I17+J17+K17+L17</f>
        <v>5000</v>
      </c>
      <c r="I17" s="75">
        <f>I18</f>
        <v>0</v>
      </c>
      <c r="J17" s="75">
        <f>J18</f>
        <v>5000</v>
      </c>
      <c r="K17" s="75">
        <f>K18</f>
        <v>0</v>
      </c>
      <c r="L17" s="75">
        <f>L18</f>
        <v>0</v>
      </c>
    </row>
    <row r="18" spans="1:12" s="76" customFormat="1" ht="51" customHeight="1">
      <c r="A18" s="70"/>
      <c r="B18" s="71" t="s">
        <v>129</v>
      </c>
      <c r="C18" s="77"/>
      <c r="D18" s="73" t="s">
        <v>78</v>
      </c>
      <c r="E18" s="73" t="s">
        <v>97</v>
      </c>
      <c r="F18" s="73" t="s">
        <v>132</v>
      </c>
      <c r="G18" s="73" t="s">
        <v>130</v>
      </c>
      <c r="H18" s="74">
        <f>I18+J18+K18+L18</f>
        <v>5000</v>
      </c>
      <c r="I18" s="75">
        <v>0</v>
      </c>
      <c r="J18" s="75">
        <v>5000</v>
      </c>
      <c r="K18" s="75">
        <v>0</v>
      </c>
      <c r="L18" s="75">
        <v>0</v>
      </c>
    </row>
    <row r="19" spans="1:12" s="66" customFormat="1" ht="25.5">
      <c r="A19" s="29"/>
      <c r="B19" s="62" t="s">
        <v>86</v>
      </c>
      <c r="C19" s="26"/>
      <c r="D19" s="24" t="s">
        <v>78</v>
      </c>
      <c r="E19" s="24" t="s">
        <v>87</v>
      </c>
      <c r="F19" s="24"/>
      <c r="G19" s="24"/>
      <c r="H19" s="27">
        <f>I19+J19+K19+L19</f>
        <v>2210</v>
      </c>
      <c r="I19" s="27">
        <f>I20+I26+I37</f>
        <v>0</v>
      </c>
      <c r="J19" s="27">
        <f>J20+J26+J37</f>
        <v>0</v>
      </c>
      <c r="K19" s="27">
        <f>K20+K26+K37</f>
        <v>2210</v>
      </c>
      <c r="L19" s="27">
        <f>L20+L26+L37</f>
        <v>0</v>
      </c>
    </row>
    <row r="20" spans="1:12" s="66" customFormat="1" ht="53.25" customHeight="1">
      <c r="A20" s="29"/>
      <c r="B20" s="2" t="s">
        <v>88</v>
      </c>
      <c r="C20" s="63"/>
      <c r="D20" s="23" t="s">
        <v>78</v>
      </c>
      <c r="E20" s="23" t="s">
        <v>87</v>
      </c>
      <c r="F20" s="23" t="s">
        <v>89</v>
      </c>
      <c r="G20" s="23"/>
      <c r="H20" s="27">
        <f>H21</f>
        <v>0</v>
      </c>
      <c r="I20" s="64">
        <f>I21</f>
        <v>0</v>
      </c>
      <c r="J20" s="64">
        <f>J21</f>
        <v>0</v>
      </c>
      <c r="K20" s="64">
        <f>K21</f>
        <v>2210</v>
      </c>
      <c r="L20" s="64">
        <f>L21</f>
        <v>0</v>
      </c>
    </row>
    <row r="21" spans="1:12" s="66" customFormat="1" ht="78.75" customHeight="1">
      <c r="A21" s="29"/>
      <c r="B21" s="2" t="s">
        <v>150</v>
      </c>
      <c r="C21" s="63"/>
      <c r="D21" s="23" t="s">
        <v>78</v>
      </c>
      <c r="E21" s="23" t="s">
        <v>87</v>
      </c>
      <c r="F21" s="23" t="s">
        <v>90</v>
      </c>
      <c r="G21" s="23"/>
      <c r="H21" s="27">
        <f>H22</f>
        <v>0</v>
      </c>
      <c r="I21" s="64">
        <f>I22</f>
        <v>0</v>
      </c>
      <c r="J21" s="64">
        <f>J22</f>
        <v>0</v>
      </c>
      <c r="K21" s="64">
        <f>K22</f>
        <v>2210</v>
      </c>
      <c r="L21" s="64">
        <f>L22</f>
        <v>0</v>
      </c>
    </row>
    <row r="22" spans="1:12" s="66" customFormat="1" ht="127.5" customHeight="1">
      <c r="A22" s="29"/>
      <c r="B22" s="2" t="s">
        <v>91</v>
      </c>
      <c r="C22" s="63"/>
      <c r="D22" s="23" t="s">
        <v>78</v>
      </c>
      <c r="E22" s="23" t="s">
        <v>87</v>
      </c>
      <c r="F22" s="23" t="s">
        <v>92</v>
      </c>
      <c r="G22" s="23"/>
      <c r="H22" s="27">
        <f>H23</f>
        <v>0</v>
      </c>
      <c r="I22" s="64">
        <f>I23</f>
        <v>0</v>
      </c>
      <c r="J22" s="64">
        <f>J23</f>
        <v>0</v>
      </c>
      <c r="K22" s="64">
        <f>K23</f>
        <v>2210</v>
      </c>
      <c r="L22" s="64">
        <f>L23</f>
        <v>0</v>
      </c>
    </row>
    <row r="23" spans="1:12" s="66" customFormat="1" ht="50.25" customHeight="1">
      <c r="A23" s="29"/>
      <c r="B23" s="2" t="s">
        <v>23</v>
      </c>
      <c r="C23" s="67"/>
      <c r="D23" s="23" t="s">
        <v>78</v>
      </c>
      <c r="E23" s="23" t="s">
        <v>87</v>
      </c>
      <c r="F23" s="23" t="s">
        <v>92</v>
      </c>
      <c r="G23" s="23" t="s">
        <v>22</v>
      </c>
      <c r="H23" s="27">
        <f>H24</f>
        <v>0</v>
      </c>
      <c r="I23" s="64">
        <f>I24</f>
        <v>0</v>
      </c>
      <c r="J23" s="64">
        <f>J24</f>
        <v>0</v>
      </c>
      <c r="K23" s="64">
        <f>K24</f>
        <v>2210</v>
      </c>
      <c r="L23" s="64">
        <f>L24</f>
        <v>0</v>
      </c>
    </row>
    <row r="24" spans="1:12" s="66" customFormat="1" ht="15.75" customHeight="1">
      <c r="A24" s="29"/>
      <c r="B24" s="2" t="s">
        <v>24</v>
      </c>
      <c r="C24" s="67"/>
      <c r="D24" s="23" t="s">
        <v>78</v>
      </c>
      <c r="E24" s="23" t="s">
        <v>87</v>
      </c>
      <c r="F24" s="23" t="s">
        <v>92</v>
      </c>
      <c r="G24" s="23" t="s">
        <v>25</v>
      </c>
      <c r="H24" s="27">
        <f>H25</f>
        <v>0</v>
      </c>
      <c r="I24" s="64">
        <f>I25</f>
        <v>0</v>
      </c>
      <c r="J24" s="64">
        <f>J25</f>
        <v>0</v>
      </c>
      <c r="K24" s="64">
        <f>K25</f>
        <v>2210</v>
      </c>
      <c r="L24" s="64">
        <f>L25</f>
        <v>0</v>
      </c>
    </row>
    <row r="25" spans="1:12" s="66" customFormat="1" ht="65.25" customHeight="1">
      <c r="A25" s="29"/>
      <c r="B25" s="2" t="s">
        <v>80</v>
      </c>
      <c r="C25" s="67"/>
      <c r="D25" s="23" t="s">
        <v>78</v>
      </c>
      <c r="E25" s="23" t="s">
        <v>87</v>
      </c>
      <c r="F25" s="23" t="s">
        <v>92</v>
      </c>
      <c r="G25" s="23" t="s">
        <v>81</v>
      </c>
      <c r="H25" s="27">
        <f>I25</f>
        <v>0</v>
      </c>
      <c r="I25" s="64">
        <v>0</v>
      </c>
      <c r="J25" s="65">
        <v>0</v>
      </c>
      <c r="K25" s="64">
        <v>2210</v>
      </c>
      <c r="L25" s="64">
        <v>0</v>
      </c>
    </row>
    <row r="26" spans="1:12" s="76" customFormat="1" ht="43.5" customHeight="1">
      <c r="A26" s="70"/>
      <c r="B26" s="71" t="s">
        <v>107</v>
      </c>
      <c r="C26" s="72"/>
      <c r="D26" s="73" t="s">
        <v>78</v>
      </c>
      <c r="E26" s="73" t="s">
        <v>87</v>
      </c>
      <c r="F26" s="73" t="s">
        <v>108</v>
      </c>
      <c r="G26" s="73"/>
      <c r="H26" s="81">
        <f>SUM(I26:L26)</f>
        <v>-272.6</v>
      </c>
      <c r="I26" s="82">
        <f>I27+I31</f>
        <v>-81.2</v>
      </c>
      <c r="J26" s="82">
        <f>J27+J31</f>
        <v>0</v>
      </c>
      <c r="K26" s="82">
        <f>K27+K31</f>
        <v>-191.4</v>
      </c>
      <c r="L26" s="82">
        <f>L27+L31</f>
        <v>0</v>
      </c>
    </row>
    <row r="27" spans="1:12" s="76" customFormat="1" ht="52.5" customHeight="1">
      <c r="A27" s="70"/>
      <c r="B27" s="71" t="s">
        <v>151</v>
      </c>
      <c r="C27" s="72"/>
      <c r="D27" s="73" t="s">
        <v>78</v>
      </c>
      <c r="E27" s="73" t="s">
        <v>87</v>
      </c>
      <c r="F27" s="73" t="s">
        <v>109</v>
      </c>
      <c r="G27" s="73"/>
      <c r="H27" s="81">
        <f>SUM(I27:L27)</f>
        <v>-81.2</v>
      </c>
      <c r="I27" s="82">
        <f>I28</f>
        <v>-81.2</v>
      </c>
      <c r="J27" s="82">
        <f>J28</f>
        <v>0</v>
      </c>
      <c r="K27" s="82">
        <f>K28</f>
        <v>0</v>
      </c>
      <c r="L27" s="82">
        <f>L28</f>
        <v>0</v>
      </c>
    </row>
    <row r="28" spans="1:12" s="76" customFormat="1" ht="27" customHeight="1">
      <c r="A28" s="70"/>
      <c r="B28" s="71" t="s">
        <v>110</v>
      </c>
      <c r="C28" s="72"/>
      <c r="D28" s="73" t="s">
        <v>78</v>
      </c>
      <c r="E28" s="73" t="s">
        <v>87</v>
      </c>
      <c r="F28" s="73" t="s">
        <v>109</v>
      </c>
      <c r="G28" s="73" t="s">
        <v>111</v>
      </c>
      <c r="H28" s="81">
        <f>I28+J28+K28+L28</f>
        <v>-81.2</v>
      </c>
      <c r="I28" s="82">
        <f aca="true" t="shared" si="0" ref="I28:L29">I29</f>
        <v>-81.2</v>
      </c>
      <c r="J28" s="82">
        <f t="shared" si="0"/>
        <v>0</v>
      </c>
      <c r="K28" s="82">
        <f t="shared" si="0"/>
        <v>0</v>
      </c>
      <c r="L28" s="82">
        <f t="shared" si="0"/>
        <v>0</v>
      </c>
    </row>
    <row r="29" spans="1:12" s="76" customFormat="1" ht="25.5" customHeight="1">
      <c r="A29" s="70"/>
      <c r="B29" s="71" t="s">
        <v>112</v>
      </c>
      <c r="C29" s="72"/>
      <c r="D29" s="73" t="s">
        <v>78</v>
      </c>
      <c r="E29" s="73" t="s">
        <v>87</v>
      </c>
      <c r="F29" s="73" t="s">
        <v>109</v>
      </c>
      <c r="G29" s="73" t="s">
        <v>113</v>
      </c>
      <c r="H29" s="81">
        <f>I29+J29+K29+L29</f>
        <v>-81.2</v>
      </c>
      <c r="I29" s="82">
        <f t="shared" si="0"/>
        <v>-81.2</v>
      </c>
      <c r="J29" s="82">
        <f t="shared" si="0"/>
        <v>0</v>
      </c>
      <c r="K29" s="82">
        <f t="shared" si="0"/>
        <v>0</v>
      </c>
      <c r="L29" s="82">
        <f t="shared" si="0"/>
        <v>0</v>
      </c>
    </row>
    <row r="30" spans="1:12" s="76" customFormat="1" ht="26.25" customHeight="1">
      <c r="A30" s="70"/>
      <c r="B30" s="71" t="s">
        <v>37</v>
      </c>
      <c r="C30" s="72"/>
      <c r="D30" s="73" t="s">
        <v>78</v>
      </c>
      <c r="E30" s="73" t="s">
        <v>87</v>
      </c>
      <c r="F30" s="73" t="s">
        <v>109</v>
      </c>
      <c r="G30" s="73" t="s">
        <v>38</v>
      </c>
      <c r="H30" s="81">
        <f>I30+J30+K30+L30</f>
        <v>-81.2</v>
      </c>
      <c r="I30" s="82">
        <v>-81.2</v>
      </c>
      <c r="J30" s="82">
        <v>0</v>
      </c>
      <c r="K30" s="82">
        <v>0</v>
      </c>
      <c r="L30" s="82">
        <v>0</v>
      </c>
    </row>
    <row r="31" spans="1:12" s="76" customFormat="1" ht="50.25" customHeight="1">
      <c r="A31" s="70"/>
      <c r="B31" s="71" t="s">
        <v>118</v>
      </c>
      <c r="C31" s="72"/>
      <c r="D31" s="73" t="s">
        <v>78</v>
      </c>
      <c r="E31" s="73" t="s">
        <v>87</v>
      </c>
      <c r="F31" s="73" t="s">
        <v>101</v>
      </c>
      <c r="G31" s="73"/>
      <c r="H31" s="74">
        <f>SUM(I31:L31)</f>
        <v>-191.4</v>
      </c>
      <c r="I31" s="75">
        <f>I32</f>
        <v>0</v>
      </c>
      <c r="J31" s="75">
        <f aca="true" t="shared" si="1" ref="J31:L33">J32</f>
        <v>0</v>
      </c>
      <c r="K31" s="75">
        <f t="shared" si="1"/>
        <v>-191.4</v>
      </c>
      <c r="L31" s="75">
        <f t="shared" si="1"/>
        <v>0</v>
      </c>
    </row>
    <row r="32" spans="1:12" s="76" customFormat="1" ht="77.25" customHeight="1">
      <c r="A32" s="70"/>
      <c r="B32" s="71" t="s">
        <v>119</v>
      </c>
      <c r="C32" s="72"/>
      <c r="D32" s="73" t="s">
        <v>78</v>
      </c>
      <c r="E32" s="73" t="s">
        <v>87</v>
      </c>
      <c r="F32" s="73" t="s">
        <v>120</v>
      </c>
      <c r="G32" s="73"/>
      <c r="H32" s="74">
        <f>SUM(I32:L32)</f>
        <v>-191.4</v>
      </c>
      <c r="I32" s="75">
        <f>I33</f>
        <v>0</v>
      </c>
      <c r="J32" s="75">
        <f t="shared" si="1"/>
        <v>0</v>
      </c>
      <c r="K32" s="75">
        <f t="shared" si="1"/>
        <v>-191.4</v>
      </c>
      <c r="L32" s="75">
        <f t="shared" si="1"/>
        <v>0</v>
      </c>
    </row>
    <row r="33" spans="1:12" s="76" customFormat="1" ht="78" customHeight="1">
      <c r="A33" s="70"/>
      <c r="B33" s="71" t="s">
        <v>121</v>
      </c>
      <c r="C33" s="72"/>
      <c r="D33" s="73" t="s">
        <v>78</v>
      </c>
      <c r="E33" s="73" t="s">
        <v>87</v>
      </c>
      <c r="F33" s="73" t="s">
        <v>122</v>
      </c>
      <c r="G33" s="73"/>
      <c r="H33" s="74">
        <f>SUM(I33:L33)</f>
        <v>-191.4</v>
      </c>
      <c r="I33" s="75">
        <f>I34</f>
        <v>0</v>
      </c>
      <c r="J33" s="75">
        <f t="shared" si="1"/>
        <v>0</v>
      </c>
      <c r="K33" s="75">
        <f t="shared" si="1"/>
        <v>-191.4</v>
      </c>
      <c r="L33" s="75">
        <f t="shared" si="1"/>
        <v>0</v>
      </c>
    </row>
    <row r="34" spans="1:12" s="76" customFormat="1" ht="25.5">
      <c r="A34" s="70"/>
      <c r="B34" s="71" t="s">
        <v>110</v>
      </c>
      <c r="C34" s="72"/>
      <c r="D34" s="73" t="s">
        <v>78</v>
      </c>
      <c r="E34" s="73" t="s">
        <v>87</v>
      </c>
      <c r="F34" s="73" t="s">
        <v>122</v>
      </c>
      <c r="G34" s="73" t="s">
        <v>111</v>
      </c>
      <c r="H34" s="74">
        <f>I34+J34+K34+L34</f>
        <v>-191.4</v>
      </c>
      <c r="I34" s="75">
        <f aca="true" t="shared" si="2" ref="I34:L35">I35</f>
        <v>0</v>
      </c>
      <c r="J34" s="75">
        <f t="shared" si="2"/>
        <v>0</v>
      </c>
      <c r="K34" s="75">
        <f t="shared" si="2"/>
        <v>-191.4</v>
      </c>
      <c r="L34" s="75">
        <f t="shared" si="2"/>
        <v>0</v>
      </c>
    </row>
    <row r="35" spans="1:12" s="76" customFormat="1" ht="25.5">
      <c r="A35" s="70"/>
      <c r="B35" s="71" t="s">
        <v>112</v>
      </c>
      <c r="C35" s="72"/>
      <c r="D35" s="73" t="s">
        <v>78</v>
      </c>
      <c r="E35" s="73" t="s">
        <v>87</v>
      </c>
      <c r="F35" s="73" t="s">
        <v>122</v>
      </c>
      <c r="G35" s="73" t="s">
        <v>113</v>
      </c>
      <c r="H35" s="74">
        <f>I35+J35+K35+L35</f>
        <v>-191.4</v>
      </c>
      <c r="I35" s="75">
        <f t="shared" si="2"/>
        <v>0</v>
      </c>
      <c r="J35" s="75">
        <f t="shared" si="2"/>
        <v>0</v>
      </c>
      <c r="K35" s="75">
        <f t="shared" si="2"/>
        <v>-191.4</v>
      </c>
      <c r="L35" s="75">
        <f t="shared" si="2"/>
        <v>0</v>
      </c>
    </row>
    <row r="36" spans="1:12" s="76" customFormat="1" ht="25.5" customHeight="1">
      <c r="A36" s="70"/>
      <c r="B36" s="71" t="s">
        <v>37</v>
      </c>
      <c r="C36" s="72"/>
      <c r="D36" s="73" t="s">
        <v>78</v>
      </c>
      <c r="E36" s="73" t="s">
        <v>87</v>
      </c>
      <c r="F36" s="73" t="s">
        <v>122</v>
      </c>
      <c r="G36" s="73" t="s">
        <v>38</v>
      </c>
      <c r="H36" s="74">
        <f>I36+J36+K36+L36</f>
        <v>-191.4</v>
      </c>
      <c r="I36" s="75">
        <v>0</v>
      </c>
      <c r="J36" s="75">
        <v>0</v>
      </c>
      <c r="K36" s="75">
        <f>-191.4</f>
        <v>-191.4</v>
      </c>
      <c r="L36" s="75">
        <v>0</v>
      </c>
    </row>
    <row r="37" spans="1:12" s="76" customFormat="1" ht="38.25" customHeight="1">
      <c r="A37" s="70"/>
      <c r="B37" s="71" t="s">
        <v>114</v>
      </c>
      <c r="C37" s="72"/>
      <c r="D37" s="73" t="s">
        <v>78</v>
      </c>
      <c r="E37" s="73" t="s">
        <v>87</v>
      </c>
      <c r="F37" s="73" t="s">
        <v>115</v>
      </c>
      <c r="G37" s="73"/>
      <c r="H37" s="74">
        <f>SUM(I37:L37)</f>
        <v>272.6</v>
      </c>
      <c r="I37" s="75">
        <f>I38</f>
        <v>81.2</v>
      </c>
      <c r="J37" s="75">
        <f aca="true" t="shared" si="3" ref="J37:L40">J38</f>
        <v>0</v>
      </c>
      <c r="K37" s="75">
        <f>K42</f>
        <v>191.4</v>
      </c>
      <c r="L37" s="75">
        <f t="shared" si="3"/>
        <v>0</v>
      </c>
    </row>
    <row r="38" spans="1:12" s="76" customFormat="1" ht="50.25" customHeight="1">
      <c r="A38" s="70"/>
      <c r="B38" s="71" t="s">
        <v>116</v>
      </c>
      <c r="C38" s="72"/>
      <c r="D38" s="73" t="s">
        <v>78</v>
      </c>
      <c r="E38" s="73" t="s">
        <v>87</v>
      </c>
      <c r="F38" s="73" t="s">
        <v>117</v>
      </c>
      <c r="G38" s="73"/>
      <c r="H38" s="74">
        <f>SUM(I38:L38)</f>
        <v>81.2</v>
      </c>
      <c r="I38" s="75">
        <f>I39</f>
        <v>81.2</v>
      </c>
      <c r="J38" s="75">
        <f t="shared" si="3"/>
        <v>0</v>
      </c>
      <c r="K38" s="75">
        <f t="shared" si="3"/>
        <v>0</v>
      </c>
      <c r="L38" s="75">
        <f t="shared" si="3"/>
        <v>0</v>
      </c>
    </row>
    <row r="39" spans="1:12" s="76" customFormat="1" ht="25.5">
      <c r="A39" s="70"/>
      <c r="B39" s="71" t="s">
        <v>110</v>
      </c>
      <c r="C39" s="72"/>
      <c r="D39" s="73" t="s">
        <v>78</v>
      </c>
      <c r="E39" s="73" t="s">
        <v>87</v>
      </c>
      <c r="F39" s="73" t="s">
        <v>117</v>
      </c>
      <c r="G39" s="73" t="s">
        <v>111</v>
      </c>
      <c r="H39" s="74">
        <f>SUM(I39:L39)</f>
        <v>81.2</v>
      </c>
      <c r="I39" s="75">
        <f>I40</f>
        <v>81.2</v>
      </c>
      <c r="J39" s="75">
        <f t="shared" si="3"/>
        <v>0</v>
      </c>
      <c r="K39" s="75">
        <f t="shared" si="3"/>
        <v>0</v>
      </c>
      <c r="L39" s="75">
        <f t="shared" si="3"/>
        <v>0</v>
      </c>
    </row>
    <row r="40" spans="1:12" s="76" customFormat="1" ht="24" customHeight="1">
      <c r="A40" s="70"/>
      <c r="B40" s="71" t="s">
        <v>112</v>
      </c>
      <c r="C40" s="72"/>
      <c r="D40" s="73" t="s">
        <v>78</v>
      </c>
      <c r="E40" s="73" t="s">
        <v>87</v>
      </c>
      <c r="F40" s="73" t="s">
        <v>117</v>
      </c>
      <c r="G40" s="73" t="s">
        <v>113</v>
      </c>
      <c r="H40" s="74">
        <f>SUM(I40:L40)</f>
        <v>81.2</v>
      </c>
      <c r="I40" s="75">
        <f>I41</f>
        <v>81.2</v>
      </c>
      <c r="J40" s="75">
        <f t="shared" si="3"/>
        <v>0</v>
      </c>
      <c r="K40" s="75">
        <f t="shared" si="3"/>
        <v>0</v>
      </c>
      <c r="L40" s="75">
        <f t="shared" si="3"/>
        <v>0</v>
      </c>
    </row>
    <row r="41" spans="1:12" s="76" customFormat="1" ht="27" customHeight="1">
      <c r="A41" s="70"/>
      <c r="B41" s="71" t="s">
        <v>37</v>
      </c>
      <c r="C41" s="72"/>
      <c r="D41" s="73" t="s">
        <v>78</v>
      </c>
      <c r="E41" s="73" t="s">
        <v>87</v>
      </c>
      <c r="F41" s="73" t="s">
        <v>117</v>
      </c>
      <c r="G41" s="73" t="s">
        <v>38</v>
      </c>
      <c r="H41" s="74">
        <f>SUM(I41:L41)</f>
        <v>81.2</v>
      </c>
      <c r="I41" s="75">
        <v>81.2</v>
      </c>
      <c r="J41" s="75">
        <f>0+'[1]приложение 7(корректировка)'!J63</f>
        <v>0</v>
      </c>
      <c r="K41" s="75">
        <f>0+'[1]приложение 7(корректировка)'!K63</f>
        <v>0</v>
      </c>
      <c r="L41" s="75">
        <f>0+'[1]приложение 7(корректировка)'!L63</f>
        <v>0</v>
      </c>
    </row>
    <row r="42" spans="1:12" s="76" customFormat="1" ht="50.25" customHeight="1">
      <c r="A42" s="70"/>
      <c r="B42" s="71" t="s">
        <v>118</v>
      </c>
      <c r="C42" s="72"/>
      <c r="D42" s="73" t="s">
        <v>78</v>
      </c>
      <c r="E42" s="73" t="s">
        <v>87</v>
      </c>
      <c r="F42" s="73" t="s">
        <v>101</v>
      </c>
      <c r="G42" s="73"/>
      <c r="H42" s="74">
        <f>SUM(I42:L42)</f>
        <v>191.4</v>
      </c>
      <c r="I42" s="75">
        <f>I43</f>
        <v>0</v>
      </c>
      <c r="J42" s="75">
        <f aca="true" t="shared" si="4" ref="J42:L44">J43</f>
        <v>0</v>
      </c>
      <c r="K42" s="75">
        <f t="shared" si="4"/>
        <v>191.4</v>
      </c>
      <c r="L42" s="75">
        <f t="shared" si="4"/>
        <v>0</v>
      </c>
    </row>
    <row r="43" spans="1:12" s="76" customFormat="1" ht="75.75" customHeight="1">
      <c r="A43" s="70"/>
      <c r="B43" s="71" t="s">
        <v>119</v>
      </c>
      <c r="C43" s="72"/>
      <c r="D43" s="73" t="s">
        <v>78</v>
      </c>
      <c r="E43" s="73" t="s">
        <v>87</v>
      </c>
      <c r="F43" s="73" t="s">
        <v>120</v>
      </c>
      <c r="G43" s="73"/>
      <c r="H43" s="74">
        <f>SUM(I43:L43)</f>
        <v>191.4</v>
      </c>
      <c r="I43" s="75">
        <f>I44</f>
        <v>0</v>
      </c>
      <c r="J43" s="75">
        <f t="shared" si="4"/>
        <v>0</v>
      </c>
      <c r="K43" s="75">
        <f t="shared" si="4"/>
        <v>191.4</v>
      </c>
      <c r="L43" s="75">
        <f t="shared" si="4"/>
        <v>0</v>
      </c>
    </row>
    <row r="44" spans="1:12" s="76" customFormat="1" ht="75.75" customHeight="1">
      <c r="A44" s="70"/>
      <c r="B44" s="71" t="s">
        <v>121</v>
      </c>
      <c r="C44" s="72"/>
      <c r="D44" s="73" t="s">
        <v>78</v>
      </c>
      <c r="E44" s="73" t="s">
        <v>87</v>
      </c>
      <c r="F44" s="73" t="s">
        <v>122</v>
      </c>
      <c r="G44" s="73"/>
      <c r="H44" s="74">
        <f>SUM(I44:L44)</f>
        <v>191.4</v>
      </c>
      <c r="I44" s="75">
        <f>I45</f>
        <v>0</v>
      </c>
      <c r="J44" s="75">
        <f t="shared" si="4"/>
        <v>0</v>
      </c>
      <c r="K44" s="75">
        <f t="shared" si="4"/>
        <v>191.4</v>
      </c>
      <c r="L44" s="75">
        <f t="shared" si="4"/>
        <v>0</v>
      </c>
    </row>
    <row r="45" spans="1:12" s="76" customFormat="1" ht="25.5">
      <c r="A45" s="70"/>
      <c r="B45" s="71" t="s">
        <v>110</v>
      </c>
      <c r="C45" s="72"/>
      <c r="D45" s="73" t="s">
        <v>78</v>
      </c>
      <c r="E45" s="73" t="s">
        <v>87</v>
      </c>
      <c r="F45" s="73" t="s">
        <v>122</v>
      </c>
      <c r="G45" s="73" t="s">
        <v>111</v>
      </c>
      <c r="H45" s="74">
        <f aca="true" t="shared" si="5" ref="H45:H56">I45+J45+K45+L45</f>
        <v>191.4</v>
      </c>
      <c r="I45" s="75">
        <f aca="true" t="shared" si="6" ref="I45:L46">I46</f>
        <v>0</v>
      </c>
      <c r="J45" s="75">
        <f t="shared" si="6"/>
        <v>0</v>
      </c>
      <c r="K45" s="75">
        <f t="shared" si="6"/>
        <v>191.4</v>
      </c>
      <c r="L45" s="75">
        <f t="shared" si="6"/>
        <v>0</v>
      </c>
    </row>
    <row r="46" spans="1:12" s="76" customFormat="1" ht="30" customHeight="1">
      <c r="A46" s="70"/>
      <c r="B46" s="71" t="s">
        <v>112</v>
      </c>
      <c r="C46" s="72"/>
      <c r="D46" s="73" t="s">
        <v>78</v>
      </c>
      <c r="E46" s="73" t="s">
        <v>87</v>
      </c>
      <c r="F46" s="73" t="s">
        <v>122</v>
      </c>
      <c r="G46" s="73" t="s">
        <v>113</v>
      </c>
      <c r="H46" s="74">
        <f t="shared" si="5"/>
        <v>191.4</v>
      </c>
      <c r="I46" s="75">
        <f t="shared" si="6"/>
        <v>0</v>
      </c>
      <c r="J46" s="75">
        <f t="shared" si="6"/>
        <v>0</v>
      </c>
      <c r="K46" s="75">
        <f t="shared" si="6"/>
        <v>191.4</v>
      </c>
      <c r="L46" s="75">
        <f t="shared" si="6"/>
        <v>0</v>
      </c>
    </row>
    <row r="47" spans="1:12" s="76" customFormat="1" ht="30.75" customHeight="1">
      <c r="A47" s="70"/>
      <c r="B47" s="71" t="s">
        <v>37</v>
      </c>
      <c r="C47" s="72"/>
      <c r="D47" s="73" t="s">
        <v>78</v>
      </c>
      <c r="E47" s="73" t="s">
        <v>87</v>
      </c>
      <c r="F47" s="73" t="s">
        <v>122</v>
      </c>
      <c r="G47" s="73" t="s">
        <v>38</v>
      </c>
      <c r="H47" s="74">
        <f t="shared" si="5"/>
        <v>191.4</v>
      </c>
      <c r="I47" s="75">
        <v>0</v>
      </c>
      <c r="J47" s="75">
        <v>0</v>
      </c>
      <c r="K47" s="75">
        <v>191.4</v>
      </c>
      <c r="L47" s="75">
        <v>0</v>
      </c>
    </row>
    <row r="48" spans="1:12" s="69" customFormat="1" ht="12.75" customHeight="1">
      <c r="A48" s="83"/>
      <c r="B48" s="84" t="s">
        <v>96</v>
      </c>
      <c r="C48" s="77"/>
      <c r="D48" s="85" t="s">
        <v>97</v>
      </c>
      <c r="E48" s="85" t="s">
        <v>79</v>
      </c>
      <c r="F48" s="85"/>
      <c r="G48" s="85"/>
      <c r="H48" s="74">
        <f t="shared" si="5"/>
        <v>146868.1</v>
      </c>
      <c r="I48" s="74">
        <f>I49+I57</f>
        <v>0</v>
      </c>
      <c r="J48" s="74">
        <f>J49+J57</f>
        <v>0</v>
      </c>
      <c r="K48" s="74">
        <f>K49+K57</f>
        <v>146868.1</v>
      </c>
      <c r="L48" s="74">
        <f>L49+L57</f>
        <v>0</v>
      </c>
    </row>
    <row r="49" spans="1:12" s="76" customFormat="1" ht="12.75">
      <c r="A49" s="83"/>
      <c r="B49" s="86" t="s">
        <v>98</v>
      </c>
      <c r="C49" s="77"/>
      <c r="D49" s="85" t="s">
        <v>97</v>
      </c>
      <c r="E49" s="85" t="s">
        <v>99</v>
      </c>
      <c r="F49" s="85"/>
      <c r="G49" s="85"/>
      <c r="H49" s="74">
        <f t="shared" si="5"/>
        <v>146868.1</v>
      </c>
      <c r="I49" s="74">
        <f>I50</f>
        <v>0</v>
      </c>
      <c r="J49" s="74">
        <f>J50</f>
        <v>0</v>
      </c>
      <c r="K49" s="74">
        <f>K50</f>
        <v>146868.1</v>
      </c>
      <c r="L49" s="74">
        <f>L50</f>
        <v>0</v>
      </c>
    </row>
    <row r="50" spans="1:12" s="69" customFormat="1" ht="39" customHeight="1">
      <c r="A50" s="70"/>
      <c r="B50" s="71" t="s">
        <v>100</v>
      </c>
      <c r="C50" s="72"/>
      <c r="D50" s="73" t="s">
        <v>97</v>
      </c>
      <c r="E50" s="73" t="s">
        <v>99</v>
      </c>
      <c r="F50" s="73" t="s">
        <v>101</v>
      </c>
      <c r="G50" s="73"/>
      <c r="H50" s="74">
        <f t="shared" si="5"/>
        <v>146868.1</v>
      </c>
      <c r="I50" s="75">
        <f>I51+I58</f>
        <v>0</v>
      </c>
      <c r="J50" s="75">
        <f>J51+J58</f>
        <v>0</v>
      </c>
      <c r="K50" s="75">
        <f>K51+K58</f>
        <v>146868.1</v>
      </c>
      <c r="L50" s="75">
        <f>L51+L58</f>
        <v>0</v>
      </c>
    </row>
    <row r="51" spans="1:12" s="76" customFormat="1" ht="52.5" customHeight="1">
      <c r="A51" s="70"/>
      <c r="B51" s="71" t="s">
        <v>102</v>
      </c>
      <c r="C51" s="88"/>
      <c r="D51" s="73" t="s">
        <v>97</v>
      </c>
      <c r="E51" s="73" t="s">
        <v>99</v>
      </c>
      <c r="F51" s="73" t="s">
        <v>101</v>
      </c>
      <c r="G51" s="73"/>
      <c r="H51" s="74">
        <f t="shared" si="5"/>
        <v>146868.1</v>
      </c>
      <c r="I51" s="75">
        <f>I52</f>
        <v>0</v>
      </c>
      <c r="J51" s="75">
        <f>J52</f>
        <v>0</v>
      </c>
      <c r="K51" s="75">
        <f aca="true" t="shared" si="7" ref="K51:L55">K52</f>
        <v>146868.1</v>
      </c>
      <c r="L51" s="75">
        <f t="shared" si="7"/>
        <v>0</v>
      </c>
    </row>
    <row r="52" spans="1:12" s="76" customFormat="1" ht="75.75" customHeight="1">
      <c r="A52" s="70"/>
      <c r="B52" s="78" t="s">
        <v>148</v>
      </c>
      <c r="C52" s="72"/>
      <c r="D52" s="73" t="s">
        <v>97</v>
      </c>
      <c r="E52" s="73" t="s">
        <v>99</v>
      </c>
      <c r="F52" s="73" t="s">
        <v>103</v>
      </c>
      <c r="G52" s="73"/>
      <c r="H52" s="74">
        <f t="shared" si="5"/>
        <v>146868.1</v>
      </c>
      <c r="I52" s="75">
        <f>I53</f>
        <v>0</v>
      </c>
      <c r="J52" s="75">
        <f>J53</f>
        <v>0</v>
      </c>
      <c r="K52" s="75">
        <f t="shared" si="7"/>
        <v>146868.1</v>
      </c>
      <c r="L52" s="75">
        <f t="shared" si="7"/>
        <v>0</v>
      </c>
    </row>
    <row r="53" spans="1:12" s="76" customFormat="1" ht="77.25" customHeight="1">
      <c r="A53" s="70"/>
      <c r="B53" s="87" t="s">
        <v>149</v>
      </c>
      <c r="C53" s="72"/>
      <c r="D53" s="73" t="s">
        <v>97</v>
      </c>
      <c r="E53" s="73" t="s">
        <v>99</v>
      </c>
      <c r="F53" s="73" t="s">
        <v>104</v>
      </c>
      <c r="G53" s="73"/>
      <c r="H53" s="74">
        <f t="shared" si="5"/>
        <v>146868.1</v>
      </c>
      <c r="I53" s="75">
        <f>I54</f>
        <v>0</v>
      </c>
      <c r="J53" s="75">
        <f>J54</f>
        <v>0</v>
      </c>
      <c r="K53" s="75">
        <f t="shared" si="7"/>
        <v>146868.1</v>
      </c>
      <c r="L53" s="75">
        <f t="shared" si="7"/>
        <v>0</v>
      </c>
    </row>
    <row r="54" spans="1:12" s="76" customFormat="1" ht="42" customHeight="1">
      <c r="A54" s="70"/>
      <c r="B54" s="71" t="s">
        <v>82</v>
      </c>
      <c r="C54" s="88"/>
      <c r="D54" s="73" t="s">
        <v>97</v>
      </c>
      <c r="E54" s="73" t="s">
        <v>99</v>
      </c>
      <c r="F54" s="73" t="s">
        <v>104</v>
      </c>
      <c r="G54" s="73" t="s">
        <v>83</v>
      </c>
      <c r="H54" s="74">
        <f t="shared" si="5"/>
        <v>146868.1</v>
      </c>
      <c r="I54" s="75">
        <f>I55</f>
        <v>0</v>
      </c>
      <c r="J54" s="75">
        <f>J55</f>
        <v>0</v>
      </c>
      <c r="K54" s="75">
        <f t="shared" si="7"/>
        <v>146868.1</v>
      </c>
      <c r="L54" s="75">
        <f t="shared" si="7"/>
        <v>0</v>
      </c>
    </row>
    <row r="55" spans="1:12" s="76" customFormat="1" ht="17.25" customHeight="1">
      <c r="A55" s="70"/>
      <c r="B55" s="71" t="s">
        <v>84</v>
      </c>
      <c r="C55" s="88"/>
      <c r="D55" s="73" t="s">
        <v>97</v>
      </c>
      <c r="E55" s="73" t="s">
        <v>99</v>
      </c>
      <c r="F55" s="73" t="s">
        <v>104</v>
      </c>
      <c r="G55" s="73" t="s">
        <v>85</v>
      </c>
      <c r="H55" s="74">
        <f t="shared" si="5"/>
        <v>146868.1</v>
      </c>
      <c r="I55" s="75">
        <f>I56</f>
        <v>0</v>
      </c>
      <c r="J55" s="75">
        <f>J56</f>
        <v>0</v>
      </c>
      <c r="K55" s="75">
        <f t="shared" si="7"/>
        <v>146868.1</v>
      </c>
      <c r="L55" s="75">
        <f t="shared" si="7"/>
        <v>0</v>
      </c>
    </row>
    <row r="56" spans="1:12" s="76" customFormat="1" ht="54.75" customHeight="1">
      <c r="A56" s="70"/>
      <c r="B56" s="71" t="s">
        <v>105</v>
      </c>
      <c r="C56" s="88"/>
      <c r="D56" s="73" t="s">
        <v>97</v>
      </c>
      <c r="E56" s="73" t="s">
        <v>99</v>
      </c>
      <c r="F56" s="73" t="s">
        <v>104</v>
      </c>
      <c r="G56" s="73" t="s">
        <v>106</v>
      </c>
      <c r="H56" s="74">
        <f t="shared" si="5"/>
        <v>146868.1</v>
      </c>
      <c r="I56" s="75">
        <v>0</v>
      </c>
      <c r="J56" s="75">
        <v>0</v>
      </c>
      <c r="K56" s="75">
        <v>146868.1</v>
      </c>
      <c r="L56" s="75">
        <v>0</v>
      </c>
    </row>
    <row r="57" spans="1:12" s="66" customFormat="1" ht="27.75" customHeight="1">
      <c r="A57" s="29"/>
      <c r="B57" s="84" t="s">
        <v>133</v>
      </c>
      <c r="C57" s="86"/>
      <c r="D57" s="85" t="s">
        <v>97</v>
      </c>
      <c r="E57" s="85" t="s">
        <v>97</v>
      </c>
      <c r="F57" s="85"/>
      <c r="G57" s="85"/>
      <c r="H57" s="81">
        <f>I57+J57+K57+L57</f>
        <v>0</v>
      </c>
      <c r="I57" s="81">
        <f>I58</f>
        <v>0</v>
      </c>
      <c r="J57" s="81">
        <f>J58</f>
        <v>0</v>
      </c>
      <c r="K57" s="81">
        <f>K58</f>
        <v>0</v>
      </c>
      <c r="L57" s="81">
        <f>L58</f>
        <v>0</v>
      </c>
    </row>
    <row r="58" spans="1:12" s="66" customFormat="1" ht="12.75">
      <c r="A58" s="29"/>
      <c r="B58" s="71" t="s">
        <v>134</v>
      </c>
      <c r="C58" s="88"/>
      <c r="D58" s="73" t="s">
        <v>97</v>
      </c>
      <c r="E58" s="73" t="s">
        <v>97</v>
      </c>
      <c r="F58" s="73" t="s">
        <v>135</v>
      </c>
      <c r="G58" s="73"/>
      <c r="H58" s="82">
        <f>I58+J58+K58+L58</f>
        <v>0</v>
      </c>
      <c r="I58" s="82">
        <f>I59</f>
        <v>0</v>
      </c>
      <c r="J58" s="82">
        <f>J59</f>
        <v>0</v>
      </c>
      <c r="K58" s="82">
        <f>K59</f>
        <v>0</v>
      </c>
      <c r="L58" s="82">
        <f>L59</f>
        <v>0</v>
      </c>
    </row>
    <row r="59" spans="1:12" s="66" customFormat="1" ht="28.5" customHeight="1">
      <c r="A59" s="29"/>
      <c r="B59" s="71" t="s">
        <v>136</v>
      </c>
      <c r="C59" s="86"/>
      <c r="D59" s="73" t="s">
        <v>97</v>
      </c>
      <c r="E59" s="73" t="s">
        <v>97</v>
      </c>
      <c r="F59" s="73" t="s">
        <v>137</v>
      </c>
      <c r="G59" s="73"/>
      <c r="H59" s="81">
        <f>SUM(I59:L59)</f>
        <v>0</v>
      </c>
      <c r="I59" s="82">
        <f>I60</f>
        <v>0</v>
      </c>
      <c r="J59" s="82">
        <f aca="true" t="shared" si="8" ref="J59:L60">J60</f>
        <v>0</v>
      </c>
      <c r="K59" s="82">
        <f t="shared" si="8"/>
        <v>0</v>
      </c>
      <c r="L59" s="82">
        <f t="shared" si="8"/>
        <v>0</v>
      </c>
    </row>
    <row r="60" spans="1:12" s="66" customFormat="1" ht="30.75" customHeight="1">
      <c r="A60" s="29"/>
      <c r="B60" s="71" t="s">
        <v>138</v>
      </c>
      <c r="C60" s="86"/>
      <c r="D60" s="73" t="s">
        <v>97</v>
      </c>
      <c r="E60" s="73" t="s">
        <v>97</v>
      </c>
      <c r="F60" s="73" t="s">
        <v>137</v>
      </c>
      <c r="G60" s="73" t="s">
        <v>111</v>
      </c>
      <c r="H60" s="81">
        <f>SUM(I60:L60)</f>
        <v>0</v>
      </c>
      <c r="I60" s="82">
        <f>I61</f>
        <v>0</v>
      </c>
      <c r="J60" s="82">
        <f t="shared" si="8"/>
        <v>0</v>
      </c>
      <c r="K60" s="82">
        <f t="shared" si="8"/>
        <v>0</v>
      </c>
      <c r="L60" s="82">
        <f t="shared" si="8"/>
        <v>0</v>
      </c>
    </row>
    <row r="61" spans="1:12" s="66" customFormat="1" ht="26.25" customHeight="1">
      <c r="A61" s="29"/>
      <c r="B61" s="71" t="s">
        <v>112</v>
      </c>
      <c r="C61" s="86"/>
      <c r="D61" s="73" t="s">
        <v>97</v>
      </c>
      <c r="E61" s="73" t="s">
        <v>97</v>
      </c>
      <c r="F61" s="73" t="s">
        <v>137</v>
      </c>
      <c r="G61" s="73" t="s">
        <v>113</v>
      </c>
      <c r="H61" s="81">
        <f>SUM(I61:L61)</f>
        <v>0</v>
      </c>
      <c r="I61" s="82">
        <f>I62+I63</f>
        <v>0</v>
      </c>
      <c r="J61" s="82">
        <f>J62+J63</f>
        <v>0</v>
      </c>
      <c r="K61" s="82">
        <f>K62+K63</f>
        <v>0</v>
      </c>
      <c r="L61" s="82">
        <v>0</v>
      </c>
    </row>
    <row r="62" spans="1:12" s="66" customFormat="1" ht="38.25">
      <c r="A62" s="29"/>
      <c r="B62" s="71" t="s">
        <v>139</v>
      </c>
      <c r="C62" s="86"/>
      <c r="D62" s="73" t="s">
        <v>97</v>
      </c>
      <c r="E62" s="73" t="s">
        <v>97</v>
      </c>
      <c r="F62" s="73" t="s">
        <v>137</v>
      </c>
      <c r="G62" s="73" t="s">
        <v>140</v>
      </c>
      <c r="H62" s="81">
        <f>SUM(I62:L62)</f>
        <v>8.4</v>
      </c>
      <c r="I62" s="82">
        <v>8.4</v>
      </c>
      <c r="J62" s="89">
        <v>0</v>
      </c>
      <c r="K62" s="89">
        <v>0</v>
      </c>
      <c r="L62" s="89">
        <v>0</v>
      </c>
    </row>
    <row r="63" spans="1:12" s="66" customFormat="1" ht="25.5" customHeight="1">
      <c r="A63" s="29"/>
      <c r="B63" s="71" t="s">
        <v>37</v>
      </c>
      <c r="C63" s="86"/>
      <c r="D63" s="73" t="s">
        <v>97</v>
      </c>
      <c r="E63" s="73" t="s">
        <v>97</v>
      </c>
      <c r="F63" s="73" t="s">
        <v>137</v>
      </c>
      <c r="G63" s="73" t="s">
        <v>38</v>
      </c>
      <c r="H63" s="81">
        <f>SUM(I63:L63)</f>
        <v>-8.4</v>
      </c>
      <c r="I63" s="82">
        <v>-8.4</v>
      </c>
      <c r="J63" s="89">
        <v>0</v>
      </c>
      <c r="K63" s="89">
        <v>0</v>
      </c>
      <c r="L63" s="89">
        <v>0</v>
      </c>
    </row>
    <row r="64" spans="1:12" ht="12.75">
      <c r="A64" s="25"/>
      <c r="B64" s="62" t="s">
        <v>93</v>
      </c>
      <c r="C64" s="62"/>
      <c r="D64" s="68" t="s">
        <v>39</v>
      </c>
      <c r="E64" s="68" t="s">
        <v>79</v>
      </c>
      <c r="F64" s="23"/>
      <c r="G64" s="23"/>
      <c r="H64" s="27">
        <f>I64+J64+K64+L64</f>
        <v>0</v>
      </c>
      <c r="I64" s="27">
        <f aca="true" t="shared" si="9" ref="I64:L65">I65</f>
        <v>0</v>
      </c>
      <c r="J64" s="27">
        <f t="shared" si="9"/>
        <v>0</v>
      </c>
      <c r="K64" s="27">
        <f t="shared" si="9"/>
        <v>0</v>
      </c>
      <c r="L64" s="27">
        <f t="shared" si="9"/>
        <v>0</v>
      </c>
    </row>
    <row r="65" spans="1:12" ht="16.5" customHeight="1">
      <c r="A65" s="29"/>
      <c r="B65" s="62" t="s">
        <v>94</v>
      </c>
      <c r="C65" s="62"/>
      <c r="D65" s="24" t="s">
        <v>39</v>
      </c>
      <c r="E65" s="24" t="s">
        <v>39</v>
      </c>
      <c r="F65" s="24"/>
      <c r="G65" s="24"/>
      <c r="H65" s="27">
        <f>I65+J65+K65+L65</f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27">
        <f t="shared" si="9"/>
        <v>0</v>
      </c>
    </row>
    <row r="66" spans="1:12" s="91" customFormat="1" ht="24" customHeight="1">
      <c r="A66" s="29"/>
      <c r="B66" s="2" t="s">
        <v>40</v>
      </c>
      <c r="C66" s="62"/>
      <c r="D66" s="90" t="s">
        <v>39</v>
      </c>
      <c r="E66" s="90" t="s">
        <v>39</v>
      </c>
      <c r="F66" s="90" t="s">
        <v>41</v>
      </c>
      <c r="G66" s="24"/>
      <c r="H66" s="51">
        <f>I66+J66+K66+L66</f>
        <v>0</v>
      </c>
      <c r="I66" s="52">
        <f>I67+I72</f>
        <v>0</v>
      </c>
      <c r="J66" s="52">
        <f>J67+J72</f>
        <v>0</v>
      </c>
      <c r="K66" s="52">
        <f>K67+K72</f>
        <v>0</v>
      </c>
      <c r="L66" s="52">
        <f>L67+L72</f>
        <v>0</v>
      </c>
    </row>
    <row r="67" spans="1:12" s="91" customFormat="1" ht="51.75" customHeight="1">
      <c r="A67" s="29"/>
      <c r="B67" s="2" t="s">
        <v>45</v>
      </c>
      <c r="C67" s="67"/>
      <c r="D67" s="23" t="s">
        <v>39</v>
      </c>
      <c r="E67" s="23" t="s">
        <v>39</v>
      </c>
      <c r="F67" s="23" t="s">
        <v>46</v>
      </c>
      <c r="G67" s="23"/>
      <c r="H67" s="51">
        <f>I67+J67+K67+L67</f>
        <v>-10</v>
      </c>
      <c r="I67" s="52">
        <f>I68</f>
        <v>-10</v>
      </c>
      <c r="J67" s="52">
        <f aca="true" t="shared" si="10" ref="J67:L68">J68</f>
        <v>0</v>
      </c>
      <c r="K67" s="52">
        <f t="shared" si="10"/>
        <v>0</v>
      </c>
      <c r="L67" s="52">
        <f t="shared" si="10"/>
        <v>0</v>
      </c>
    </row>
    <row r="68" spans="1:12" s="92" customFormat="1" ht="41.25" customHeight="1">
      <c r="A68" s="25"/>
      <c r="B68" s="2" t="s">
        <v>47</v>
      </c>
      <c r="C68" s="67"/>
      <c r="D68" s="23" t="s">
        <v>39</v>
      </c>
      <c r="E68" s="23" t="s">
        <v>39</v>
      </c>
      <c r="F68" s="23" t="s">
        <v>46</v>
      </c>
      <c r="G68" s="23" t="s">
        <v>22</v>
      </c>
      <c r="H68" s="51">
        <f>H69</f>
        <v>-10</v>
      </c>
      <c r="I68" s="52">
        <f>I69</f>
        <v>-10</v>
      </c>
      <c r="J68" s="52">
        <f t="shared" si="10"/>
        <v>0</v>
      </c>
      <c r="K68" s="52">
        <f t="shared" si="10"/>
        <v>0</v>
      </c>
      <c r="L68" s="52">
        <f t="shared" si="10"/>
        <v>0</v>
      </c>
    </row>
    <row r="69" spans="1:12" s="92" customFormat="1" ht="12.75" customHeight="1">
      <c r="A69" s="25"/>
      <c r="B69" s="2" t="s">
        <v>24</v>
      </c>
      <c r="C69" s="67"/>
      <c r="D69" s="23" t="s">
        <v>39</v>
      </c>
      <c r="E69" s="23" t="s">
        <v>39</v>
      </c>
      <c r="F69" s="23" t="s">
        <v>46</v>
      </c>
      <c r="G69" s="23" t="s">
        <v>25</v>
      </c>
      <c r="H69" s="51">
        <f>H70</f>
        <v>-10</v>
      </c>
      <c r="I69" s="52">
        <f>I70</f>
        <v>-10</v>
      </c>
      <c r="J69" s="52">
        <f>J70</f>
        <v>0</v>
      </c>
      <c r="K69" s="52">
        <f>K70</f>
        <v>0</v>
      </c>
      <c r="L69" s="52">
        <f>L70</f>
        <v>0</v>
      </c>
    </row>
    <row r="70" spans="1:12" s="92" customFormat="1" ht="25.5">
      <c r="A70" s="25"/>
      <c r="B70" s="2" t="s">
        <v>50</v>
      </c>
      <c r="C70" s="67"/>
      <c r="D70" s="23" t="s">
        <v>39</v>
      </c>
      <c r="E70" s="23" t="s">
        <v>39</v>
      </c>
      <c r="F70" s="23" t="s">
        <v>46</v>
      </c>
      <c r="G70" s="23" t="s">
        <v>51</v>
      </c>
      <c r="H70" s="51">
        <f>I70+J70+K70+L70</f>
        <v>-10</v>
      </c>
      <c r="I70" s="52">
        <v>-10</v>
      </c>
      <c r="J70" s="93">
        <f>'[2]приложение 7(корректировка)'!J57</f>
        <v>0</v>
      </c>
      <c r="K70" s="93">
        <f>'[2]приложение 7(корректировка)'!K57</f>
        <v>0</v>
      </c>
      <c r="L70" s="93">
        <f>'[2]приложение 7(корректировка)'!L57</f>
        <v>0</v>
      </c>
    </row>
    <row r="71" spans="1:12" s="92" customFormat="1" ht="40.5" customHeight="1">
      <c r="A71" s="25"/>
      <c r="B71" s="2" t="s">
        <v>147</v>
      </c>
      <c r="C71" s="31"/>
      <c r="D71" s="23" t="s">
        <v>39</v>
      </c>
      <c r="E71" s="23" t="s">
        <v>39</v>
      </c>
      <c r="F71" s="23" t="s">
        <v>42</v>
      </c>
      <c r="G71" s="23"/>
      <c r="H71" s="51">
        <f>I71+J71+K71+L71</f>
        <v>10</v>
      </c>
      <c r="I71" s="52">
        <f>I72</f>
        <v>10</v>
      </c>
      <c r="J71" s="52">
        <f>J72</f>
        <v>0</v>
      </c>
      <c r="K71" s="52">
        <f>K72</f>
        <v>0</v>
      </c>
      <c r="L71" s="52">
        <f>L72</f>
        <v>0</v>
      </c>
    </row>
    <row r="72" spans="1:12" s="92" customFormat="1" ht="51" customHeight="1">
      <c r="A72" s="25"/>
      <c r="B72" s="2" t="s">
        <v>23</v>
      </c>
      <c r="C72" s="2"/>
      <c r="D72" s="23" t="s">
        <v>39</v>
      </c>
      <c r="E72" s="23" t="s">
        <v>39</v>
      </c>
      <c r="F72" s="23" t="s">
        <v>42</v>
      </c>
      <c r="G72" s="23" t="s">
        <v>22</v>
      </c>
      <c r="H72" s="51">
        <f>I72+J72+K72+L72</f>
        <v>10</v>
      </c>
      <c r="I72" s="52">
        <f>I73</f>
        <v>10</v>
      </c>
      <c r="J72" s="52">
        <f aca="true" t="shared" si="11" ref="J72:L73">J73</f>
        <v>0</v>
      </c>
      <c r="K72" s="52">
        <f t="shared" si="11"/>
        <v>0</v>
      </c>
      <c r="L72" s="52">
        <f t="shared" si="11"/>
        <v>0</v>
      </c>
    </row>
    <row r="73" spans="1:12" s="92" customFormat="1" ht="15" customHeight="1">
      <c r="A73" s="25"/>
      <c r="B73" s="2" t="s">
        <v>48</v>
      </c>
      <c r="C73" s="2"/>
      <c r="D73" s="23" t="s">
        <v>39</v>
      </c>
      <c r="E73" s="23" t="s">
        <v>39</v>
      </c>
      <c r="F73" s="23" t="s">
        <v>42</v>
      </c>
      <c r="G73" s="23" t="s">
        <v>49</v>
      </c>
      <c r="H73" s="51">
        <f>I73+J73+K73+L73</f>
        <v>10</v>
      </c>
      <c r="I73" s="52">
        <f>I74</f>
        <v>10</v>
      </c>
      <c r="J73" s="52">
        <f t="shared" si="11"/>
        <v>0</v>
      </c>
      <c r="K73" s="52">
        <f t="shared" si="11"/>
        <v>0</v>
      </c>
      <c r="L73" s="52">
        <f t="shared" si="11"/>
        <v>0</v>
      </c>
    </row>
    <row r="74" spans="1:12" s="92" customFormat="1" ht="27" customHeight="1">
      <c r="A74" s="25"/>
      <c r="B74" s="2" t="s">
        <v>43</v>
      </c>
      <c r="C74" s="2"/>
      <c r="D74" s="23" t="s">
        <v>39</v>
      </c>
      <c r="E74" s="23" t="s">
        <v>39</v>
      </c>
      <c r="F74" s="23" t="s">
        <v>42</v>
      </c>
      <c r="G74" s="23" t="s">
        <v>44</v>
      </c>
      <c r="H74" s="51">
        <f>I74+J74+K74+L74</f>
        <v>10</v>
      </c>
      <c r="I74" s="52">
        <v>10</v>
      </c>
      <c r="J74" s="93">
        <f>'[2]приложение 7(корректировка)'!J67</f>
        <v>0</v>
      </c>
      <c r="K74" s="93">
        <f>'[2]приложение 7(корректировка)'!K67</f>
        <v>0</v>
      </c>
      <c r="L74" s="93">
        <f>'[2]приложение 7(корректировка)'!L67</f>
        <v>0</v>
      </c>
    </row>
    <row r="75" spans="1:12" s="35" customFormat="1" ht="18" customHeight="1">
      <c r="A75" s="29"/>
      <c r="B75" s="31" t="s">
        <v>17</v>
      </c>
      <c r="C75" s="31"/>
      <c r="D75" s="24"/>
      <c r="E75" s="24"/>
      <c r="F75" s="24"/>
      <c r="G75" s="50"/>
      <c r="H75" s="27">
        <f>SUM(I75:L75)</f>
        <v>154078.1</v>
      </c>
      <c r="I75" s="27">
        <f>I12</f>
        <v>0</v>
      </c>
      <c r="J75" s="27">
        <f>J12</f>
        <v>5000</v>
      </c>
      <c r="K75" s="27">
        <f>K12</f>
        <v>149078.1</v>
      </c>
      <c r="L75" s="27">
        <f>L12</f>
        <v>0</v>
      </c>
    </row>
    <row r="76" s="33" customFormat="1" ht="12.75">
      <c r="H76" s="35"/>
    </row>
    <row r="77" s="33" customFormat="1" ht="12.75">
      <c r="H77" s="35"/>
    </row>
    <row r="78" s="33" customFormat="1" ht="12.75">
      <c r="H78" s="35"/>
    </row>
    <row r="79" s="33" customFormat="1" ht="12.75">
      <c r="H79" s="35"/>
    </row>
    <row r="80" s="33" customFormat="1" ht="12.75">
      <c r="H80" s="35"/>
    </row>
    <row r="81" s="33" customFormat="1" ht="12.75">
      <c r="H81" s="35"/>
    </row>
    <row r="82" s="33" customFormat="1" ht="12.75">
      <c r="H82" s="35"/>
    </row>
    <row r="83" s="33" customFormat="1" ht="12.75">
      <c r="H83" s="35"/>
    </row>
    <row r="84" s="33" customFormat="1" ht="12.75">
      <c r="H84" s="35"/>
    </row>
    <row r="85" s="33" customFormat="1" ht="12.75">
      <c r="H85" s="35"/>
    </row>
    <row r="86" s="33" customFormat="1" ht="12.75">
      <c r="H86" s="35"/>
    </row>
    <row r="87" s="33" customFormat="1" ht="12.75">
      <c r="H87" s="35"/>
    </row>
    <row r="88" s="33" customFormat="1" ht="12.75">
      <c r="H88" s="35"/>
    </row>
    <row r="121" spans="1:12" s="1" customFormat="1" ht="12.75">
      <c r="A121" s="25"/>
      <c r="B121" s="2"/>
      <c r="C121" s="26"/>
      <c r="D121" s="23"/>
      <c r="E121" s="23"/>
      <c r="F121" s="23"/>
      <c r="G121" s="23"/>
      <c r="H121" s="51"/>
      <c r="I121" s="52"/>
      <c r="J121" s="52"/>
      <c r="K121" s="52"/>
      <c r="L121" s="52"/>
    </row>
    <row r="122" spans="1:12" s="1" customFormat="1" ht="12.75">
      <c r="A122" s="25"/>
      <c r="B122" s="2"/>
      <c r="C122" s="26"/>
      <c r="D122" s="23"/>
      <c r="E122" s="23"/>
      <c r="F122" s="23"/>
      <c r="G122" s="23"/>
      <c r="H122" s="51"/>
      <c r="I122" s="52"/>
      <c r="J122" s="52"/>
      <c r="K122" s="52"/>
      <c r="L122" s="52"/>
    </row>
    <row r="123" spans="1:12" s="1" customFormat="1" ht="12.75">
      <c r="A123" s="25"/>
      <c r="B123" s="2"/>
      <c r="C123" s="26"/>
      <c r="D123" s="23"/>
      <c r="E123" s="23"/>
      <c r="F123" s="23"/>
      <c r="G123" s="23"/>
      <c r="H123" s="51"/>
      <c r="I123" s="52"/>
      <c r="J123" s="52"/>
      <c r="K123" s="52"/>
      <c r="L123" s="52"/>
    </row>
    <row r="124" spans="1:12" s="1" customFormat="1" ht="12.75">
      <c r="A124" s="25"/>
      <c r="B124" s="2"/>
      <c r="C124" s="26"/>
      <c r="D124" s="23"/>
      <c r="E124" s="23"/>
      <c r="F124" s="23"/>
      <c r="G124" s="23"/>
      <c r="H124" s="51"/>
      <c r="I124" s="52"/>
      <c r="J124" s="52"/>
      <c r="K124" s="52"/>
      <c r="L124" s="52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2014-11-26T05:55:58Z</cp:lastPrinted>
  <dcterms:created xsi:type="dcterms:W3CDTF">2014-01-24T02:41:56Z</dcterms:created>
  <dcterms:modified xsi:type="dcterms:W3CDTF">2014-11-26T11:49:52Z</dcterms:modified>
  <cp:category/>
  <cp:version/>
  <cp:contentType/>
  <cp:contentStatus/>
</cp:coreProperties>
</file>