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-45" windowWidth="10290" windowHeight="9645" firstSheet="2" activeTab="2"/>
  </bookViews>
  <sheets>
    <sheet name="свод по подпрограммам" sheetId="2" state="hidden" r:id="rId1"/>
    <sheet name="оценка эффективности" sheetId="8" state="hidden" r:id="rId2"/>
    <sheet name="таблица 1" sheetId="1" r:id="rId3"/>
    <sheet name="Выполнение работ" sheetId="3" state="hidden" r:id="rId4"/>
    <sheet name="таблица 2" sheetId="10" r:id="rId5"/>
    <sheet name="пояснит.записка" sheetId="11" r:id="rId6"/>
  </sheets>
  <definedNames>
    <definedName name="_xlnm._FilterDatabase" localSheetId="3" hidden="1">'Выполнение работ'!$A$3:$O$70</definedName>
    <definedName name="_xlnm._FilterDatabase" localSheetId="2" hidden="1">'таблица 1'!$A$2:$G$176</definedName>
    <definedName name="OLE_LINK1" localSheetId="5">пояснит.записка!$A$1</definedName>
    <definedName name="_xlnm.Print_Titles" localSheetId="3">'Выполнение работ'!$3:$3</definedName>
    <definedName name="_xlnm.Print_Titles" localSheetId="2">'таблица 1'!$9:$10</definedName>
    <definedName name="_xlnm.Print_Area" localSheetId="3">'Выполнение работ'!$A$1:$Q$81</definedName>
    <definedName name="_xlnm.Print_Area" localSheetId="2">'таблица 1'!$A$1:$I$174</definedName>
  </definedNames>
  <calcPr calcId="125725"/>
</workbook>
</file>

<file path=xl/calcChain.xml><?xml version="1.0" encoding="utf-8"?>
<calcChain xmlns="http://schemas.openxmlformats.org/spreadsheetml/2006/main">
  <c r="F23" i="10"/>
  <c r="H100" i="1" l="1"/>
  <c r="H93"/>
  <c r="G29"/>
  <c r="F14" i="10" l="1"/>
  <c r="H82" i="1" l="1"/>
  <c r="H154"/>
  <c r="H102"/>
  <c r="G158"/>
  <c r="G159"/>
  <c r="F158"/>
  <c r="G32"/>
  <c r="H17" l="1"/>
  <c r="F159"/>
  <c r="G153" l="1"/>
  <c r="G130"/>
  <c r="F130"/>
  <c r="E130"/>
  <c r="G104"/>
  <c r="F104"/>
  <c r="E104"/>
  <c r="G84"/>
  <c r="F84"/>
  <c r="E84"/>
  <c r="G60"/>
  <c r="F60"/>
  <c r="E60"/>
  <c r="G50"/>
  <c r="F50"/>
  <c r="E50"/>
  <c r="H36"/>
  <c r="G35"/>
  <c r="F35"/>
  <c r="E35"/>
  <c r="G13"/>
  <c r="F13"/>
  <c r="E13"/>
  <c r="H35" l="1"/>
  <c r="G26"/>
  <c r="H114" l="1"/>
  <c r="H141"/>
  <c r="H142"/>
  <c r="H143"/>
  <c r="H144"/>
  <c r="H145"/>
  <c r="H146"/>
  <c r="H147"/>
  <c r="H148"/>
  <c r="H149"/>
  <c r="H155"/>
  <c r="H68"/>
  <c r="G110"/>
  <c r="F110"/>
  <c r="E110"/>
  <c r="H43"/>
  <c r="G41"/>
  <c r="F41"/>
  <c r="E41"/>
  <c r="H41" l="1"/>
  <c r="E159" l="1"/>
  <c r="E158"/>
  <c r="H138"/>
  <c r="G136"/>
  <c r="F136"/>
  <c r="E136"/>
  <c r="G133"/>
  <c r="F133"/>
  <c r="E133"/>
  <c r="H23"/>
  <c r="G22"/>
  <c r="F22"/>
  <c r="E22"/>
  <c r="H136" l="1"/>
  <c r="H22"/>
  <c r="F22" i="10" l="1"/>
  <c r="F21"/>
  <c r="F20"/>
  <c r="F19"/>
  <c r="F18"/>
  <c r="F17"/>
  <c r="F16"/>
  <c r="F15"/>
  <c r="F13"/>
  <c r="F12"/>
  <c r="F11"/>
  <c r="F10"/>
  <c r="G81" i="1"/>
  <c r="F29"/>
  <c r="E150" l="1"/>
  <c r="F150"/>
  <c r="G150"/>
  <c r="H125" l="1"/>
  <c r="H126"/>
  <c r="H128"/>
  <c r="H129"/>
  <c r="H133"/>
  <c r="H135"/>
  <c r="H94"/>
  <c r="H97"/>
  <c r="H103"/>
  <c r="H109"/>
  <c r="H110"/>
  <c r="H111"/>
  <c r="H112"/>
  <c r="H115"/>
  <c r="H117"/>
  <c r="H118"/>
  <c r="H74"/>
  <c r="H77"/>
  <c r="H80"/>
  <c r="H83"/>
  <c r="H66"/>
  <c r="H69"/>
  <c r="H28"/>
  <c r="H31"/>
  <c r="H34"/>
  <c r="H40"/>
  <c r="H46"/>
  <c r="H49"/>
  <c r="H54"/>
  <c r="H55"/>
  <c r="H57"/>
  <c r="H58"/>
  <c r="H18"/>
  <c r="H20"/>
  <c r="H21"/>
  <c r="H159" l="1"/>
  <c r="H158" l="1"/>
  <c r="F153"/>
  <c r="E153"/>
  <c r="G139"/>
  <c r="F139"/>
  <c r="E139"/>
  <c r="G127"/>
  <c r="F127"/>
  <c r="E127"/>
  <c r="G124"/>
  <c r="F124"/>
  <c r="E124"/>
  <c r="G119"/>
  <c r="F119"/>
  <c r="E119"/>
  <c r="G116"/>
  <c r="F116"/>
  <c r="E116"/>
  <c r="G113"/>
  <c r="F113"/>
  <c r="E113"/>
  <c r="G107"/>
  <c r="F107"/>
  <c r="E107"/>
  <c r="G101"/>
  <c r="F101"/>
  <c r="E101"/>
  <c r="G98"/>
  <c r="F98"/>
  <c r="E98"/>
  <c r="G95"/>
  <c r="F95"/>
  <c r="E95"/>
  <c r="G92"/>
  <c r="F92"/>
  <c r="E92"/>
  <c r="G87"/>
  <c r="F87"/>
  <c r="E87"/>
  <c r="F81"/>
  <c r="E81"/>
  <c r="G78"/>
  <c r="F78"/>
  <c r="E78"/>
  <c r="G75"/>
  <c r="F75"/>
  <c r="E75"/>
  <c r="G72"/>
  <c r="F72"/>
  <c r="E72"/>
  <c r="G67"/>
  <c r="F67"/>
  <c r="E67"/>
  <c r="G64"/>
  <c r="F64"/>
  <c r="E64"/>
  <c r="G56"/>
  <c r="F56"/>
  <c r="E56"/>
  <c r="G53"/>
  <c r="F53"/>
  <c r="E53"/>
  <c r="G47"/>
  <c r="F47"/>
  <c r="E47"/>
  <c r="G44"/>
  <c r="F44"/>
  <c r="E44"/>
  <c r="G38"/>
  <c r="F38"/>
  <c r="E38"/>
  <c r="F32"/>
  <c r="E32"/>
  <c r="E29"/>
  <c r="F26"/>
  <c r="E26"/>
  <c r="G19"/>
  <c r="F19"/>
  <c r="F70" s="1"/>
  <c r="E19"/>
  <c r="F16"/>
  <c r="G16"/>
  <c r="E16"/>
  <c r="H98" l="1"/>
  <c r="E70"/>
  <c r="G156"/>
  <c r="G70"/>
  <c r="E156"/>
  <c r="E90"/>
  <c r="F90"/>
  <c r="E122"/>
  <c r="G90"/>
  <c r="F122"/>
  <c r="G122"/>
  <c r="H153"/>
  <c r="F156"/>
  <c r="H26"/>
  <c r="H32"/>
  <c r="H44"/>
  <c r="H53"/>
  <c r="H64"/>
  <c r="H72"/>
  <c r="H113"/>
  <c r="H78"/>
  <c r="H95"/>
  <c r="H101"/>
  <c r="H127"/>
  <c r="H92"/>
  <c r="H124"/>
  <c r="H16"/>
  <c r="H19"/>
  <c r="H29"/>
  <c r="H38"/>
  <c r="H47"/>
  <c r="H56"/>
  <c r="H67"/>
  <c r="H75"/>
  <c r="H81"/>
  <c r="H107"/>
  <c r="H116"/>
  <c r="H139"/>
  <c r="G157" l="1"/>
  <c r="H156"/>
  <c r="H70"/>
  <c r="F157"/>
  <c r="H122"/>
  <c r="H90"/>
  <c r="E157"/>
  <c r="H25" i="3"/>
  <c r="E25"/>
  <c r="D23"/>
  <c r="K8" i="2"/>
  <c r="Z8"/>
  <c r="Y9"/>
  <c r="B24" i="8"/>
  <c r="D23"/>
  <c r="C22"/>
  <c r="D22" s="1"/>
  <c r="D21"/>
  <c r="D20"/>
  <c r="C19"/>
  <c r="D19" s="1"/>
  <c r="D18"/>
  <c r="C17" s="1"/>
  <c r="D17" s="1"/>
  <c r="D16"/>
  <c r="D15"/>
  <c r="C14" s="1"/>
  <c r="D14" s="1"/>
  <c r="D13"/>
  <c r="D12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C11" i="8"/>
  <c r="D11" s="1"/>
  <c r="V5" i="2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H157" i="1" l="1"/>
  <c r="D5" i="8"/>
  <c r="D24" s="1"/>
  <c r="C24"/>
  <c r="G3" i="2" l="1"/>
  <c r="D7" l="1"/>
  <c r="D3"/>
  <c r="D6" l="1"/>
</calcChain>
</file>

<file path=xl/sharedStrings.xml><?xml version="1.0" encoding="utf-8"?>
<sst xmlns="http://schemas.openxmlformats.org/spreadsheetml/2006/main" count="1042" uniqueCount="623">
  <si>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</si>
  <si>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</si>
  <si>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</si>
  <si>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</si>
  <si>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</si>
  <si>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</si>
  <si>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</si>
  <si>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</si>
  <si>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</si>
  <si>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</si>
  <si>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</si>
  <si>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</si>
  <si>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</si>
  <si>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</si>
  <si>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</si>
  <si>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</si>
  <si>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</si>
  <si>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</si>
  <si>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</si>
  <si>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</si>
  <si>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</si>
  <si>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</si>
  <si>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</si>
  <si>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</si>
  <si>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</si>
  <si>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</si>
  <si>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</si>
  <si>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</si>
  <si>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</si>
  <si>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</si>
  <si>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</si>
  <si>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</si>
  <si>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</si>
  <si>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</si>
  <si>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</si>
  <si>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</si>
  <si>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</si>
  <si>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</si>
  <si>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</si>
  <si>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</si>
  <si>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</si>
  <si>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</si>
  <si>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</si>
  <si>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В том числе: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</si>
  <si>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</si>
  <si>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</si>
  <si>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</si>
  <si>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</si>
  <si>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</si>
  <si>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</si>
  <si>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</si>
  <si>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</si>
  <si>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</si>
  <si>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</si>
  <si>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</si>
  <si>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</si>
  <si>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</si>
  <si>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</si>
  <si>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</si>
  <si>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</si>
  <si>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</si>
  <si>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</si>
  <si>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</si>
  <si>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</si>
  <si>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</si>
  <si>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</si>
  <si>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</si>
  <si>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</si>
  <si>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</si>
  <si>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</si>
  <si>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</si>
  <si>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</si>
  <si>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</si>
  <si>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</si>
  <si>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</si>
  <si>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</si>
  <si>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</si>
  <si>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</si>
  <si>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</si>
  <si>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</si>
  <si>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</si>
  <si>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</si>
  <si>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</si>
  <si>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</si>
  <si>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</si>
  <si>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</si>
  <si>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</si>
  <si>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</si>
  <si>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</si>
  <si>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</si>
  <si>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</si>
  <si>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</si>
  <si>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</si>
  <si>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</si>
  <si>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</si>
  <si>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</si>
  <si>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</si>
  <si>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</si>
  <si>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</si>
  <si>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</si>
  <si>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</si>
  <si>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</si>
  <si>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</si>
  <si>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</si>
  <si>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</si>
  <si>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</si>
  <si>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</si>
  <si>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</si>
  <si>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</si>
  <si>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</si>
  <si>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</si>
  <si>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</si>
  <si>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</si>
  <si>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</si>
  <si>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</si>
  <si>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</si>
  <si>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</si>
  <si>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</si>
  <si>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</si>
  <si>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</si>
  <si>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</si>
  <si>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</si>
  <si>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</si>
  <si>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</si>
  <si>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</si>
  <si>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</si>
  <si>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</si>
  <si>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</si>
  <si>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</si>
  <si>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</si>
  <si>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</si>
  <si>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</si>
  <si>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</si>
  <si>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</si>
  <si>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</si>
  <si>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</si>
  <si>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</si>
  <si>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</si>
  <si>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</si>
  <si>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</si>
  <si>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</si>
  <si>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</si>
  <si>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</si>
  <si>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</si>
  <si>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</si>
  <si>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</si>
  <si>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</si>
  <si>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</si>
  <si>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</si>
  <si>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</si>
  <si>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</si>
  <si>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</si>
  <si>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</si>
  <si>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</si>
  <si>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</si>
  <si>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</si>
  <si>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</si>
  <si>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</si>
  <si>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</si>
  <si>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</si>
  <si>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</si>
  <si>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</si>
  <si>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</si>
  <si>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</si>
  <si>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</si>
  <si>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</si>
  <si>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</si>
  <si>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</si>
  <si>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</si>
  <si>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</si>
  <si>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</si>
  <si>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</si>
  <si>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</si>
  <si>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</si>
  <si>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</si>
  <si>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</si>
  <si>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</si>
  <si>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</si>
  <si>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</si>
  <si>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</si>
  <si>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</si>
  <si>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</si>
  <si>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</si>
  <si>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</si>
  <si>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</si>
  <si>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</si>
  <si>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</si>
  <si>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</si>
  <si>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</si>
  <si>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</si>
  <si>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</si>
  <si>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</si>
  <si>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</si>
  <si>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</si>
  <si>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</si>
  <si>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</si>
  <si>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</si>
  <si>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</si>
  <si>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</si>
  <si>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</si>
  <si>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</si>
  <si>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</si>
  <si>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</si>
  <si>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</si>
  <si>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</si>
  <si>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</si>
  <si>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</si>
  <si>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</si>
  <si>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</si>
  <si>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</si>
  <si>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</si>
  <si>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</si>
  <si>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</si>
  <si>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</si>
  <si>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</si>
  <si>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</si>
  <si>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</si>
  <si>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</si>
  <si>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</si>
  <si>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</si>
  <si>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</si>
  <si>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</si>
  <si>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</si>
  <si>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</si>
  <si>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</si>
  <si>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</si>
  <si>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</si>
  <si>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</si>
  <si>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</si>
  <si>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</si>
  <si>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</si>
  <si>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</si>
  <si>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</si>
  <si>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</si>
  <si>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</si>
  <si>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</si>
  <si>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</si>
  <si>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</si>
  <si>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</si>
  <si>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</si>
  <si>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</si>
  <si>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</si>
  <si>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</si>
  <si>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</si>
  <si>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</si>
  <si>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</si>
  <si>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</si>
  <si>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</si>
  <si>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</si>
  <si>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</si>
  <si>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</si>
  <si>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</si>
  <si>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</si>
  <si>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</si>
  <si>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</si>
  <si>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</si>
  <si>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ВСЕГО по  программе:</t>
  </si>
  <si>
    <t>УТВЕРЖДАЮ:</t>
  </si>
  <si>
    <t>Управление образования администрации грода Урай</t>
  </si>
  <si>
    <t>Расходы на обеспечение деятельности (оказание услуг) муниципальных организаций  дошкольного образования</t>
  </si>
  <si>
    <t>I</t>
  </si>
  <si>
    <t xml:space="preserve">МОДЕРНИЗАЦИЯ ОБРАЗОВАНИЯ      </t>
  </si>
  <si>
    <t>Дошкольное образование</t>
  </si>
  <si>
    <t>Общее и дополнительное образование</t>
  </si>
  <si>
    <t>1.1.3.</t>
  </si>
  <si>
    <t>1.2.1.</t>
  </si>
  <si>
    <t>Профильное обучение (проведение и участие в мероприятиях разного уровня, способствующих получению школьниками профессий: издание печатной продукции, проведение ярмарок учебных мест, открытие профильных классов и др.)</t>
  </si>
  <si>
    <t>1.2.2.</t>
  </si>
  <si>
    <t>1.2.10.</t>
  </si>
  <si>
    <t>1.2.11.</t>
  </si>
  <si>
    <t>Расходы на обеспечение деятельности (оказание услуг) муниципальных организаций  общего образования</t>
  </si>
  <si>
    <t>Расходы на обеспечение деятельности (оказание услуг) муниципальных организаций  дополнительного  образования</t>
  </si>
  <si>
    <t>Развитие муниципальной системы образования </t>
  </si>
  <si>
    <t>1.3.3.</t>
  </si>
  <si>
    <t>1.3.4.</t>
  </si>
  <si>
    <t>Расходы на обеспечение деятельности (оказание услуг) Муниципальное автономное учреждений «Городской методический центр»</t>
  </si>
  <si>
    <t>Расходы на обеспечение деятельности Управления образования администрации города Урай</t>
  </si>
  <si>
    <t>III</t>
  </si>
  <si>
    <t xml:space="preserve">ОБЕСПЕЧЕНИЕ УСЛОВИЙ ДЛЯ РЕАЛИЗАЦИИ ОБРАЗОВАТЕЛЬНЫХ ПРОГРАММ                     </t>
  </si>
  <si>
    <t>3.6.</t>
  </si>
  <si>
    <t>3.9.</t>
  </si>
  <si>
    <t>Обеспечение комфортных условий для детей во время образовательного процесса (транспортные услуги, услуги по предоставлению метеоинформации и др.)</t>
  </si>
  <si>
    <t>Организация предоставления учащимся муниципальных общеобразовательных организаций завтраков и обедов</t>
  </si>
  <si>
    <t>IV</t>
  </si>
  <si>
    <t xml:space="preserve">ОРГАНИЗАЦИЯ КАНИКУЛЯРНОГО ОТДЫХА ДЕТЕЙ И ПОДРОСТКОВ         </t>
  </si>
  <si>
    <t>4.2.</t>
  </si>
  <si>
    <t>4.7.</t>
  </si>
  <si>
    <t>Организация работы лагерей с дневным пребыванием детей</t>
  </si>
  <si>
    <t>Организация выездного отдыха детей</t>
  </si>
  <si>
    <t>Создание безопасных условий и соблюдение требований СаНПиН (аккарицидная обработка)</t>
  </si>
  <si>
    <t>1.2.5.</t>
  </si>
  <si>
    <t>Здоровье учащихся (участие (или проведение) в спортивных мероприятиях федерального, окружного и муниципального уровней: состязания,  спартакиады)</t>
  </si>
  <si>
    <t>Муниципальные организации дополнительного образования</t>
  </si>
  <si>
    <t>Управление образование администрации города Урай</t>
  </si>
  <si>
    <t xml:space="preserve"> ИТОГО по подпрограмме I : </t>
  </si>
  <si>
    <t>Проведение конкурсов профессионального мастерства города, подготовка и участие в окружных конкурсах профессионального мастерства. Организация и проведение профессиональных праздников</t>
  </si>
  <si>
    <t>Проведение педагогических конференций, слетов, совещаний, семинаров, форумов муниципального и участие в окружном уровнях</t>
  </si>
  <si>
    <t>Повышение квалификации педагогических работников и руководителей образовательных организаций</t>
  </si>
  <si>
    <t>3.2.</t>
  </si>
  <si>
    <t>3.4.</t>
  </si>
  <si>
    <t>3.7.</t>
  </si>
  <si>
    <t>Развитие образовательной среды  образовательных организаций</t>
  </si>
  <si>
    <t>3.8.</t>
  </si>
  <si>
    <t>Итого по подрограмме III:</t>
  </si>
  <si>
    <t>4.5.</t>
  </si>
  <si>
    <t>Организация и проведение мероприятий на базе автогородка</t>
  </si>
  <si>
    <t>4.6.</t>
  </si>
  <si>
    <t>Функционирование и развитие поискового отряда «Патриот»</t>
  </si>
  <si>
    <t>4.8.</t>
  </si>
  <si>
    <t>Организация сплавов, походов</t>
  </si>
  <si>
    <t>Итого по подпрограмме IY:</t>
  </si>
  <si>
    <t>тел.2-32-00</t>
  </si>
  <si>
    <t>II</t>
  </si>
  <si>
    <t xml:space="preserve">РАЗВИТИЕ КАДРОВОГО ПОТЕНЦИАЛА          </t>
  </si>
  <si>
    <t>Итого по подрограмме II:</t>
  </si>
  <si>
    <t>Наименование программных мероприятий</t>
  </si>
  <si>
    <t>кассовое исполнение</t>
  </si>
  <si>
    <t>СОГЛАСОВАНО:</t>
  </si>
  <si>
    <t xml:space="preserve">Комитет по финансам администрации города Урай </t>
  </si>
  <si>
    <t>Муниципальные общеобразовательные организации; Муниципальное автономное учреждение города Урай «Городской методический центр»</t>
  </si>
  <si>
    <t>Муниципальные общеобразовательные организации; муниципальные организации дополнительного образования</t>
  </si>
  <si>
    <t>Муниципальные общеобразовательные организации</t>
  </si>
  <si>
    <t>Муниципальное автономное учреждение города Урай «Городской методический центр»</t>
  </si>
  <si>
    <t>Муниципальные образовательные организации дошкольного образования; муниципальные общеобразовательные организации; муниципальные организации дополнительного образования</t>
  </si>
  <si>
    <t>Муниципальные общеобразовательные организации (МБОУ СОШ №5)</t>
  </si>
  <si>
    <t>Наименование целевого показателя</t>
  </si>
  <si>
    <t>ед.изм</t>
  </si>
  <si>
    <t>Плановое значение</t>
  </si>
  <si>
    <t>Фактическое значение</t>
  </si>
  <si>
    <t>Отклонение</t>
  </si>
  <si>
    <t>Примечание (обоснование недостижения плановых показателей)</t>
  </si>
  <si>
    <t>Доля детей в возрасте от 1-6 лет, получающих дошкольную образовательную услугу и (или) услугу по их содержанию в муниципальных образовательных организациях в общей численности детей в возрасте от 1-6 лет</t>
  </si>
  <si>
    <t>Доля детей в возрасте от 1-6 лет, стоящих на учете для определения в муниципальные дошкольные образовательные организации, в общей численности детей в возрасте от 1-6 лет</t>
  </si>
  <si>
    <t>Количество призеров и победителей Всероссийской олимпиады школьников, от общего количества участников</t>
  </si>
  <si>
    <t>Участие общественности в управлении образовательными  организациями (в т.ч. в решении вопросов финансово-хозяйственной деятельности, контроля качества образования)</t>
  </si>
  <si>
    <t>Доля обучающихся в муниципальных общеобразовательных организациях, занимающихся во вторую (третью) смену, в общей численности обучающихся в муниципальных общеобразовательных организациях</t>
  </si>
  <si>
    <t>Доля детей I и II групп здоровья в общей численности обучающихся в муниципальных общеобразовательных организациях</t>
  </si>
  <si>
    <t>Доля детей в возрасте от 5-18 лет, получающих услуги по дополнительному образованию в организациях различной организационно-правовой формы м формы собственности, в общей численности детей данной возрастной группы</t>
  </si>
  <si>
    <t>Расходы бюджета муниципального образования на общее образование в расчете на 1 обучающегося в муниципальных общеобразовательных организациях</t>
  </si>
  <si>
    <t>тыс. руб.</t>
  </si>
  <si>
    <t>Доля муниципальных общеобразовательных организаций, здания которых находятся в аварийном состоянии или требуют капитального ремонта, в общем числе муниципальных общеобразовательных организаций</t>
  </si>
  <si>
    <t>Доля муниципальных дошкольных образовательных организаций, здания которых находятся в аварийном состоянии или требуют капитального ремонта, в общем числе муниципальных дошкольных образовательных организаций</t>
  </si>
  <si>
    <t>Удельный вес жителей города, удовлетворенных уровнем качества системы образования, в общем числе жителей города, охваченных соответствующими исследованиями, опросами, мониторингами</t>
  </si>
  <si>
    <t>Исполнитель:</t>
  </si>
  <si>
    <t>Исполнитель Невская Ирина Евгеньевна</t>
  </si>
  <si>
    <t>1.2.6.</t>
  </si>
  <si>
    <t>3.3.</t>
  </si>
  <si>
    <t>Доля руководящих и педагогических работников, повысивших уровень квалификации через участие в курсах повышения квалификации, стажировках, семинарах</t>
  </si>
  <si>
    <t>Доля педагогических работников образовательных организаций, которым при прохождении аттестации присвоена первая или высшая категория</t>
  </si>
  <si>
    <t>1.1.2.</t>
  </si>
  <si>
    <t>1.2.3.</t>
  </si>
  <si>
    <t>Расходы на обеспечение деятельности городских ресурсных центров на базе образовательных организаций</t>
  </si>
  <si>
    <t>Реализация проекта «Педагогический класс»</t>
  </si>
  <si>
    <t>2.6.</t>
  </si>
  <si>
    <t>Проведение тестирования руководителей образовательных организаций (в рамках аттестации)</t>
  </si>
  <si>
    <t>1.2.8.</t>
  </si>
  <si>
    <t>п.1,2,3,4,5,6,7,11 - Грунина И.Ю., тел 2-32-18</t>
  </si>
  <si>
    <t>п.8 - Невская И.Е., тел 2-32-00</t>
  </si>
  <si>
    <t>п 12,13 - Григорьева Е.Н., тел. 3-37-17</t>
  </si>
  <si>
    <t>3.10.</t>
  </si>
  <si>
    <t>Реконструкция здания школы под инклюзивный детский сад</t>
  </si>
  <si>
    <t>Куратор муниципальной программы</t>
  </si>
  <si>
    <t>Объем финансирования, тыс.рублей</t>
  </si>
  <si>
    <t>утвержденный план финансирования</t>
  </si>
  <si>
    <t>уточненный план финансирования</t>
  </si>
  <si>
    <t>Исполнение годового объема финансирования, %</t>
  </si>
  <si>
    <t>Исполнение мероприятия</t>
  </si>
  <si>
    <t xml:space="preserve">Муниципальные образовательные организации дошкольного образования </t>
  </si>
  <si>
    <t>Муниципальное казенное учреждение «Управление капитального строительства города Урай»</t>
  </si>
  <si>
    <t>Муниципальные общеобразовательные организации; муниципальные организации дополнительного образования;Муниципальное автономное учреждение города Урай «Городской методический центр»;муниципальные образовательные учреждения, подведомственные управлению по культуре и молодежной политике администрации города Урай и управлению по физической культуре, спорту и туризму администрации города Урай; муниципальное бюджетное учреждение «Молодежный центр».</t>
  </si>
  <si>
    <t>Муниципальные образовательные организации дошкольного образования; муниципальные общеобразовательные организации; муниципальные организации дополнительного образования; муниципальное автономное учреждение города Урай «Городской методический центр»</t>
  </si>
  <si>
    <t>Муниципальное автономное учреждение города Урай «Городской методический центр»; Управление образования администрации города Урай</t>
  </si>
  <si>
    <t>Создание безопасных условий и соблюдение требований СанПиН (аккарицидная обработка)</t>
  </si>
  <si>
    <t>Приложение 1</t>
  </si>
  <si>
    <t>п.9,10 - Константинова Л.В., тел 2-31-70</t>
  </si>
  <si>
    <t>Данный показатель отражает данные по ведомсту " Образование", "Культура", "Спорт" и других организациях различной организационно-правовой формы м формы собственности, с учетом детей, посещающих 2 и более кружков (секций)</t>
  </si>
  <si>
    <t>1.1.4.</t>
  </si>
  <si>
    <t>Материальная поддержка воспитания и обучения детей, посещающих дошкольные образовательные организации</t>
  </si>
  <si>
    <t>Приобретение оборудования, инвентаря для лагерей с дневным пребыванием детей и малозатратными формами</t>
  </si>
  <si>
    <t>4.4.</t>
  </si>
  <si>
    <t xml:space="preserve">Развитие дошкольного образования (поддержка программ развития дошкольных образовательных организаций, проектов, направленных на повышение эффективности деятельности дошкольных образовательных организаций в рамках введения Федерального государственного образовательного стандарта дошкольного образования)  </t>
  </si>
  <si>
    <t>Управление образования администрации города Урай</t>
  </si>
  <si>
    <t>Организация и проведение мероприятий по развитию одаренных детей (участие в муниципальных, региональных, федеральных  учебно-исследовательских и творческих мероприятиях: олимпиады, сессии, форумы, чемпионаты, конкурсы, слеты, профильные смены; награждение по итогам участия с участием главы города, Губернатора округа, награждения именной премией ООО «ЛУКОЙЛ – Западная Сибирь» учащихся общеобразовательных организаций за отличную учебу и примерное поведение, достижение значительных результатов в олимпиадах, смотрах и конкурсах)</t>
  </si>
  <si>
    <t xml:space="preserve">Мероприятия по профилактике правонарушений правил дорожного движения (проведение  и участие в мероприятиях городского,  окружного, федерального уровней), приобретение наглядных пособий, учебного оборудования по правилам дорожного движения, содержание закрытого детского автогородка            </t>
  </si>
  <si>
    <t>Выполнение мероприятий по обеспечению  пожарной безопасности муниципальных образовательных организаций</t>
  </si>
  <si>
    <t>Муниципальные образовательные организации дошкольного образования; муниципальные общеобразовательные организации; муниципальные организации дополнительного образования; муниципальное казенное учреждение «Управление капитального строительства города Урай»</t>
  </si>
  <si>
    <t>Выполнение мероприятий по обеспечению  антитеррористической безопасности муниципальных образовательных организаций</t>
  </si>
  <si>
    <t>Выполнение мероприятий по укреплению санитарно-эпидемиологической безопасности муниципальных образовательных организаций</t>
  </si>
  <si>
    <t>Муниципальные общеобразовательные организации (МБОУ СОШ №12)</t>
  </si>
  <si>
    <t>1.2.7.</t>
  </si>
  <si>
    <t>Мероприятия по профилактике злоупотребления психо- активными веществами, совершения правонарушений подростками</t>
  </si>
  <si>
    <t>Организация и проведение мероприятий, способствующих развитию детских органов самоуправления; участие в мероприятиях окружного и федерального уровней</t>
  </si>
  <si>
    <t>Организация работы медицинского класса на базе МБОУ СОШ №4.</t>
  </si>
  <si>
    <t>Организация работы педагогического класса на базе МБОУ СОШ №2.</t>
  </si>
  <si>
    <t>Приобретение в целях реализации системы дополнительного образования в сфере научно-технического творчества, в том числе робототехника, легкоконструирование базовых наборов ЛЕГО.</t>
  </si>
  <si>
    <t>М.Н.Бусова</t>
  </si>
  <si>
    <t>Начальник Управления образования администрации города Урай</t>
  </si>
  <si>
    <t>1.1.1.</t>
  </si>
  <si>
    <t>Здоровье воспитанников (участие (или проведение) в спортивных мероприятиях федерального, окружного и муниципального уровней: состязания,  спартакиады)</t>
  </si>
  <si>
    <t>1.2.4.</t>
  </si>
  <si>
    <t>1.2.9.</t>
  </si>
  <si>
    <t>Профилактика экстремистской деятельности (участие в мероприятиях городского, окружного уровней и награждение по итогам участия)</t>
  </si>
  <si>
    <t>1.3.1.</t>
  </si>
  <si>
    <t>1.3.2.</t>
  </si>
  <si>
    <t>Развитие государственно-общественного управления в образовательных организациях, участие в мероприятиях городского, окружного и федерального уровней</t>
  </si>
  <si>
    <t>Муниципальные образовательные организации дошкольного образования; муниципальные общеобразовательные организации; муниципальные организации дополнительного образования; Муниципальное автономное учреждение города Урай «Городской методический центр»</t>
  </si>
  <si>
    <t>Проведение процедур независимой оценки качества образования</t>
  </si>
  <si>
    <t>Развитие городской системы методического сопровождения  педагогов, специалистов  МАУ «Городской методический центр», специалистов территориальной психолого-медико-педагогической комиссии (через участие в стажировках, обучающих семинарах, курсах повышения квалификации и др.)</t>
  </si>
  <si>
    <t>3.5.</t>
  </si>
  <si>
    <t>Выполнение мероприятий по энергоэффективности, замена осветительных приборов, оборудование автоматизированных тепловых пунктов в муниципальных  образовательных организациях и др.</t>
  </si>
  <si>
    <t>4.3.</t>
  </si>
  <si>
    <t>Организация и проведение конкурсных мероприятий  по оценке программ  летнего отдыха «Лето дарим детям»</t>
  </si>
  <si>
    <t>Организация и проведение семинара по теме "Модели организации образовательного пространства в детском саду"</t>
  </si>
  <si>
    <t>Организация и проведение государственной итоговой аттестации обучающихся.</t>
  </si>
  <si>
    <t>Организация питания в оздоровительных лагерях с дневным пребыванием детей..</t>
  </si>
  <si>
    <t xml:space="preserve">Организации каникулярного отдыха и оздоровление детей за пределами  города Урай (выездной отдых) </t>
  </si>
  <si>
    <t>Приобретение инвентаря для лагеря с дневным пребыванием детей.</t>
  </si>
  <si>
    <t>Приобретение  оборудование и инвентаря для автогородка на базе МБОУ СОШ №12.</t>
  </si>
  <si>
    <t>Организация сплавов и походов в период летних каникул.</t>
  </si>
  <si>
    <t>Организация поездки поискового отряда для участия в поисковой экспедиции в г. Белый Тверской области</t>
  </si>
  <si>
    <t>Организация транпортных перевозок детей с целью посещения культурно-массовых учреждений.</t>
  </si>
  <si>
    <t xml:space="preserve">Второй год по решению муниципального Совета по развитию образования в городе Урай  проводится независимая оценка  качества работы образовательных организаций, в отношении которых Управление образования администрации города Урай осуществляет от имени администрации города Урай часть функций и полномочий учредителя. Оценка проводится ежегодно (в декабре) автоматизировано через портал образовательной Интрасети города Урай. </t>
  </si>
  <si>
    <t>В целях обсуждения актуальных задач и форм участия родительского актива в общественном контроле и независимой оценке качества  образования 29 октября 2015 года состоялась I городская конференция Управляющих советов муниципальных образовательных организаций по теме «Активные родители - опора качественного образования».</t>
  </si>
  <si>
    <t>Информатизация системы образования и обеспечение проведения государственной итоговой аттестации обучающихся (защита персональных данных, создание локальных сетей в образовательных организациях, подключение к сети Интернет дошкольных организаций, предоставление электронных услуг образовательными организациями, приобретение компьютерной техники, обеспечение соблюдения режима информационной безопасности при доставке, хранении и использовании экзаменационных материалов и др.)</t>
  </si>
  <si>
    <t>Развитие общего образования(поддержка программ развития образовательных организаций, проектов, направленных на повышение эффективности деятельности образовательных организаций в рамках введения Федеральных государственных образовательных стандартов начального общего, основного общего, среднего общего образования, поддержка общеобразовательных организаций по развитию кадетских классов)</t>
  </si>
  <si>
    <t>Приобретение оборудования и модернизация материально-технической базы в соответствии с требованиями ФГОС с целью поддержки и развития инновационной инфраструктуры МБДОУ д/с №21</t>
  </si>
  <si>
    <t>Участие воспитанников кадетских классов в региональных, межрегиональных, всероссийских этапах мероприятий, слетах, фестивалях, встречах, круглых столах, семинарах, поисковых экспедициях, экскурсионных, военно-патриотических турах, походах по местам боевой славы, направленных на развитие казачьего компонента. Повышение квалификации педагогов, реализующих в образовательной и воспитательной деятельности культурно-исторические традиции российского казачества</t>
  </si>
  <si>
    <t>Проведение деловой игры "Лидер и его команда"; II конференции детских организаций, проведение городского форума детских общественных организаций</t>
  </si>
  <si>
    <t>Приобретение технологического оборудования, мебели, бытовой техники с целью укрепления санитарно-эпидемиологической безопасности муниципальных образовательных организаций</t>
  </si>
  <si>
    <t>Организация и проведение экскурсионных поездок детей на этнокультурное стойбище; приобретение игрушек и игрового оборудования в МБДОУ д/с №6, 14; мебели для оборудования кабинета LEGO-конструирования в МБДОУ д/с №10; учебные пособия в МБДОУ д/с №21; приобретение спортивной экипировки для хокейной команды в МБУ ДО "ЦДО"</t>
  </si>
  <si>
    <t xml:space="preserve">Обеспечение деятельности городского ресурсного центра "Интелектуал" на базе МБОУ Гимназия. Обеспечение деятельности городского ресурсного "Центра патриотического воспитания" на базе МБОУ СОШ №5.  </t>
  </si>
  <si>
    <t>Проведение закрытия городской спартакиады среди муниципальных образовательных организаций "Старты надежд 2016"; организация и проведение учебных сборов для юношей 10 классов образовательных организаций.</t>
  </si>
  <si>
    <t>Проведение семинара в рамках курса "Семьеведение"; проведение городской научно-практической конференции; организация и проведение городской педагогической конференции; организация и проведение городского семинара.</t>
  </si>
  <si>
    <t>Пояснительная записка</t>
  </si>
  <si>
    <r>
      <t xml:space="preserve">к отчету по реализации муниципальной программы  «Развитие образования города Урай»  на 2014 – 2018 годы» </t>
    </r>
    <r>
      <rPr>
        <b/>
        <u/>
        <sz val="12"/>
        <color theme="1"/>
        <rFont val="Times New Roman"/>
        <family val="1"/>
        <charset val="204"/>
      </rPr>
      <t>за 9 месяцев 2016 года</t>
    </r>
  </si>
  <si>
    <t xml:space="preserve">План на 2016 год по программе составляет 1 381 165,3 тыс.рублей, в том числе за счет окружного бюджета – 1 021 198,7 тыс.рублей, за счет местного бюджета – 359 966,6 тыс.рублей. </t>
  </si>
  <si>
    <t>План на 9 месяцев 2016 года составил 971 894,8 тыс.рублей, в том числе за счет окружного бюджета – 693 418,4 тыс.рублей, за счет местного бюджета – 278 476,4 тыс.рублей.</t>
  </si>
  <si>
    <t>Финансирование на 9 месяцев 2016 года составило 911 468,2 тыс.рублей, в том числе за счет окружного бюджета – 689 108,1 тыс.рублей, за счет местного бюджета – 222 360,1 тыс.рублей.</t>
  </si>
  <si>
    <t>Кассовое исполнение составило 907 265,9 тыс.рублей (или 99,5% от суммы финансирования), в том числе за счет окружного бюджета – 685 805,6 тыс.рублей (99,5% от суммы финансирования), за счет местного бюджета – 221 460,3 тыс.рублей (99,6% от суммы финансирования). По итогам 9 месяцев:</t>
  </si>
  <si>
    <t>- по пункту 1.1.2. «Развитие дошкольного образования (поддержка программ развития дошкольных образовательных организаций, проектов, направленных на повышение эффективности деятельности дошкольных образовательных организаций в рамках введения Федерального государственного образовательного стандарта дошкольного образования)»</t>
  </si>
  <si>
    <t xml:space="preserve">Окружной бюджет: запланировано, профинансировано и кассовые расходы составили 250,0 тыс.руб. (или 100% от финансирования). </t>
  </si>
  <si>
    <t xml:space="preserve">Местный бюджет: запланировано, профинансировано и кассовые расходы составили 100,0 тыс.руб. (или 100% от финансирования). </t>
  </si>
  <si>
    <t>В марте 2016 года на базе МБДОУ «Детский сад №6 «Дюймовочка», «Детский сад №21» организованы и проведены семинары по теме «Модели организации образовательного пространства в детском саду».</t>
  </si>
  <si>
    <t>- по пункту 1.1.3. «Расходы на обеспечение деятельности (оказание услуг) муниципальных организаций  дошкольного образования»</t>
  </si>
  <si>
    <t>Окружной бюджет: запланировано 427 315,3 тыс.руб., профинансировано 299 050,4 тыс.руб., кассовые расходы составили 296 814,1 тыс.руб. (или 99,3% от финансирования). Причины неисполнения:</t>
  </si>
  <si>
    <t>- экономия по результатам электронных торгов и в связи с переносом сроков проведения закупок посредством аукциона.</t>
  </si>
  <si>
    <t>Остальные средства будут отработаны в 4 квартале.</t>
  </si>
  <si>
    <t>Местный бюджет: запланировано 92 935,8 тыс.руб., профинансировано 64 749,5 тыс.руб., кассовые расходы составили 63 976,2 тыс.руб. (или 98,8% от финансирования). Причины неисполнения:</t>
  </si>
  <si>
    <t>- в связи с переносом работниками учреждений льготного отпуска.</t>
  </si>
  <si>
    <t>Остальные денежные средства запланированы на 4 квартал.</t>
  </si>
  <si>
    <t>- по пункту 1.1.4. «Материальная поддержка воспитания и обучения детей, посещающих дошкольные образовательные организации»</t>
  </si>
  <si>
    <t>Окружной бюджет: запланировано 29 761,0 тыс.руб., профинансировано и кассовые расходы составили 16 429,7 тыс.руб. (или 100% от финансирования). Остальные денежные средства запланированы на 4 квартал.</t>
  </si>
  <si>
    <t>- по пункту 1.2.1. «Профильное обучение (проведение и участие в мероприятиях разного уровня, способствующих получению школьниками профессий: издание печатной продукции, проведение ярмарок учебных мест, открытие профильных классов и др.)»</t>
  </si>
  <si>
    <t>Местный бюджет: запланировано 350,0 тыс.руб., профинансировано 27,4 тыс.руб., кассовые расходы составили 26.8 тыс.руб. (или 97,8% от финансирования). Причины неисполнения:</t>
  </si>
  <si>
    <t>- экономия по фактически сложившимся расходам на заработную плату приглашенного специалиста (более низкая квалификационная категория).</t>
  </si>
  <si>
    <t xml:space="preserve">В марте 2016 года проведены лекционно-семинарские занятия преподавательским составом из Ханты-мансийской государственной медицинской академии на базе медицинского класса МБОУ СОШ №4. 05.04.2016 проведен «День открытых дверей» в БУ «Урайская окружная больница медицинской реабилитации». </t>
  </si>
  <si>
    <t>- по пункту 1.2.2. «Организация и проведение мероприятий по развитию одаренных детей (участие в муниципальных, региональных, федеральных учебно-исследовательских и творческих мероприятиях: олимпиады, сессии, форумы, чемпионаты, конкурсы, слеты, профильные смены; награждение по итогам участия с участием главы города, Губернатора округа)»</t>
  </si>
  <si>
    <t>Местный бюджет: запланировано 668,3 тыс.руб., профинансировано 554,4 тыс.руб., кассовые расходы составили 547,0 тыс.руб. (или 98,7% от финансирования). Причины неисполнения:</t>
  </si>
  <si>
    <t>- экономия по фактически сложившимся расходам на поездку в Летнюю профильную школу старшеклассников Югры и на участие во II Всероссийском форуме "Дети! Россия! Будущее!".</t>
  </si>
  <si>
    <t xml:space="preserve">Город Урай на региональном этапе Всероссийской олимпиады школьников представляла команда из 16 старшеклассников 9-11 классов  – победители и призеры муниципального этапа, набравшие необходимое количество баллов для участия в региональном этапе олимпиады, из двух школ города: МБОУ гимназия, СОШ №4. По итогам регионального этапа Всероссийской олимпиады школьников из 16 участников олимпиады получили 7 призовых мест (победителей - 5, призеров - 2) по 4 предметам: физика, литература, химия, биология. В апреле 2016 года Семенин Никита занял 1 место в заключительном этапе всероссийской олимпиады школьников по физике. </t>
  </si>
  <si>
    <t>2016 год объявлен Годом детства в Югре. В апреле, июне 2016 года на базе МБУ ДО «Центр дополнительного образования» проведены городской конкурс рисунков «Я рисую мечту», конкурс семейного творчества «Семейная радуга», посвященные Году детства.</t>
  </si>
  <si>
    <t xml:space="preserve">В 2016 году число выпускников, получивших медали, составляет 25 человек, из них 24 выпускника награждены медалями, как имеющие аттестат с отличием, 1 выпускник – как имеющий 100 баллов по русскому языку при сдаче ЕГЭ. 25 июня состоялось торжественное награждение медалистов премией "Стипендиат главы города Урай". </t>
  </si>
  <si>
    <t>В июне 2016 года команда обучающихся общеобразовательных организаций приняла участие в Летней профильной школе - 2016 в г. Ханты-Мансийске на базе Бюджетное общеобразовательное учреждение Ханты-Мансийского автономного округа – Югры «Югорский физико-математический лицей-интернат».</t>
  </si>
  <si>
    <t>В период с 7 по 9 сентября 2016 года ученик 11 класса МБОУ СОШ№12 принял участие во II Всероссийском форуме «Дети! Россия! Будущее!»  в городе Калуга.</t>
  </si>
  <si>
    <t>- по пункту 1.2.3. «Расходы на обеспечение деятельности городских ресурсных центров на базе образовательных организаций»</t>
  </si>
  <si>
    <t>Местный бюджет: запланировано 318 0 тыс.руб., профинансировано 244,9 тыс.руб., кассовые расходы составили 240,7 тыс.руб. (или 98,3% от финансирования). Причины неисполнения:</t>
  </si>
  <si>
    <t xml:space="preserve">- экономия по командировочным расходам на курсы повышения квалификации за счет отсутствия расходов на проживание. </t>
  </si>
  <si>
    <t>Проведение семинаров и тренинга для педагогов города в рамках деятельности городского ресурсного центра "Интеллектуал" (МБОУ Гимназия). Участие учащегося МБОУ Гимназия в международных олимпиадах по физике. В  феврале 2016 года  в  столице Румынии, г. Бухарест, прошла V Международная олимпиада школьников по физике «Romanian Master of Physics». В сборную России вошел ученик 11 класса МБОУ Гимназия Никита Семенин, который завоевал золотую медаль олимпиады. В мае 2016 года по итогам XVII Азиатской физической олимпиаде, которая проходила в Гонконге (КНР) Семенин Никита получил бронзовую медаль и диплом III степени.</t>
  </si>
  <si>
    <t xml:space="preserve">Обеспечение деятельности городского ресурсного «Центра патриотического воспитания», организованного на базе МБОУ СОШ №5. </t>
  </si>
  <si>
    <r>
      <t>- по пункту 1.2.4</t>
    </r>
    <r>
      <rPr>
        <sz val="12"/>
        <color theme="1"/>
        <rFont val="Times New Roman"/>
        <family val="1"/>
        <charset val="204"/>
      </rPr>
      <t>. «</t>
    </r>
    <r>
      <rPr>
        <b/>
        <i/>
        <sz val="12"/>
        <color theme="1"/>
        <rFont val="Times New Roman"/>
        <family val="1"/>
        <charset val="204"/>
      </rPr>
      <t>Развитие общего образования (поддержка программ развития образовательных организаций, проектов, направленных на повышение эффективности деятельности образовательных организаций в рамках введения Федеральных государственных образовательных стандартов начального общего, основного общего, среднего общего образования, поддержка общеобразовательных организаций по развитию кадетских классов)»</t>
    </r>
  </si>
  <si>
    <t>Местный бюджет: запланировано 600,0 тыс.руб., профинансировано и кассовые расходы составили 375,7 тыс.руб. (или 100% от финансирования). Остальные денежные средства запланированы на 4 квартал.</t>
  </si>
  <si>
    <t>- по пункту 1.2.5. «Здоровье учащихся (участие (или проведение) в спортивных мероприятиях федерального, окружного и муниципального уровней: состязания,  спартакиады)»</t>
  </si>
  <si>
    <t>Местный бюджет: запланировано, профинансировано и кассовые расходы составили 95,0 тыс.руб. (или 100% от финансирования).</t>
  </si>
  <si>
    <t>В рамках городской спартакиады  среди муниципальных образовательных организаций   «Старты надежд – 2016» всего участвовали  140 воспитанников детских садов и 1084   школьника (охват - 1 224 человека). 21 апреля 2016 года в торжественной обстановке прошло награждение победителей  и призёров Спартакиады кубками и дипломами.</t>
  </si>
  <si>
    <t xml:space="preserve"> В период с 19 по 23 сентября 2016 года были организованы и проведены учебные сборы с юношами общеобразовательных организаций города  на базе  муниципального бюджетного  учреждения дополнительного  образования  «Центр дополнительного образования.</t>
  </si>
  <si>
    <t>- по пункту 1.2.6. «Организация и проведение мероприятий, способствующих развитию детских органов самоуправления; участие в мероприятиях окружного и федерального уровней»</t>
  </si>
  <si>
    <t xml:space="preserve">Местный бюджет: запланировано, профинансировано и кассовые расходы составили 40,0 тыс.руб. (или 100% от финансирования). </t>
  </si>
  <si>
    <t>В период с 18 марта по 13 апреля 2016 года на базе МБУ ДО «Центр дополнительного образования» проводилась деловая игра «Лидер и его команда», в которой приняли участие 7 молодёжных объединений и организаций. В мае 2016 года состоялась II конференция городского объединения школьных молодежных, детских организаций, на которой были подведены итоги учебного года, определены направления работы на следующий год. В сентябре - октябре 2016 года осуществляется подготовка к проведению городского форума детских общественных организаций.</t>
  </si>
  <si>
    <t>- по пункту 1.2.7. «Мероприятия по профилактике злоупотребления психо- активными веществами, совершения правонарушений подростками»</t>
  </si>
  <si>
    <t>Местный бюджет: запланировано 5,0 тыс.руб. Денежные средства запланированы на 4 квартал.</t>
  </si>
  <si>
    <t>- по пункту 1.2.8. «Мероприятия по профилактике правонарушений правил дорожного движения (проведение  и участие в мероприятиях городского,  окружного, федерального уровней), приобретение наглядных пособий, учебного оборудования по правилам дорожного движения, содержание закрытого детского автогородка»</t>
  </si>
  <si>
    <t>Местный бюджет: запланировано 158,5 тыс.руб., профинансировано 131,1 тыс.руб. кассовые расходы составили 130,7 тыс.руб. (или 99,7% от финансирования). Причины неисполнения:</t>
  </si>
  <si>
    <t>- по фактически сложившимся расходам на электроэнергию.</t>
  </si>
  <si>
    <t>Обеспечение деятельности и содержание закрытого детского автогородка на базе МБОУ СОШ №12 за 1 полугодие 2016 года. В период с 27.04.2016 по 29.04.2016 команда города Урай (учащиеся МБОУ СОШ №12) приняла участие в окружных соревнованиях среди отрядов юных инспекторов движения «Безопасное колесо – 2016».</t>
  </si>
  <si>
    <t>- по пункту 1.2.10. «Расходы на обеспечение деятельности (оказание услуг) муниципальных организаций  общего образования»</t>
  </si>
  <si>
    <t>Окружной бюджет: запланировано 486 291,3 тыс.руб., профинансировано 330 967,4 тыс.руб., кассовые расходы составили 330 152,6 тыс.руб. (или 99,8% от финансирования). Причины неисполнения:</t>
  </si>
  <si>
    <t>- в связи с изменением сроков поставки учебной литературы.</t>
  </si>
  <si>
    <t xml:space="preserve">Местный бюджет: запланировано 52 075,8 тыс.руб., профинансировано 33 404,8 тыс.руб., кассовые расходы составили 33 402,8 тыс.руб. (или 100% от финансирования). Причины неисполнения: </t>
  </si>
  <si>
    <t>- по пункту 1.2.11. «Расходы на обеспечение деятельности (оказание услуг) муниципальных организаций  дополнительного  образования»</t>
  </si>
  <si>
    <t>Окружной бюджет: запланировано 1 459,8 тыс.руб., профинансировано и кассовые расходы составили 845,8 тыс.руб. (или 100% от финансирования).</t>
  </si>
  <si>
    <t xml:space="preserve">Местный бюджет: запланировано 48 697,6 тыс.руб., профинансировано и кассовые расходы составили 33 533,0 тыс.руб. (или 100% от финансирования). </t>
  </si>
  <si>
    <t>- по пункту 1.3.3. «Расходы на обеспечение деятельности (оказание услуг) Муниципальное автономное учреждений «Городской методический центр»</t>
  </si>
  <si>
    <t>Местный бюджет: запланировано 16 783,8 тыс.руб., профинансировано 11 207 тыс.руб., кассовые расходы составили 11 202 тыс.руб. (или 100% от финансирования). Причины неисполнения:</t>
  </si>
  <si>
    <t>- по фактически сложившимся командировочным расходам в части проезда и проживания.</t>
  </si>
  <si>
    <t>- по пункту 1.3.4. «Расходы на обеспечение деятельности Управления образования администрации города Урай»</t>
  </si>
  <si>
    <t xml:space="preserve">Окружной бюджет: запланировано 1 447,0 тыс.руб., профинансировано и кассовые расходы составили 850,0 тыс.руб. (или 100% от финансирования). </t>
  </si>
  <si>
    <t xml:space="preserve">Местный бюджет: запланировано 25 942,5 тыс.руб., профинансировано и кассовые расходы составили 20 369,5 тыс.руб. (или 100% от финансирования). </t>
  </si>
  <si>
    <t>- по пункту 2.1. «Реализация проекта «Педагогический класс»»</t>
  </si>
  <si>
    <t>Местный бюджет: запланировано, профинансировано и кассовые расходы составили 50,0 тыс.руб. (или 100% от финансирования).</t>
  </si>
  <si>
    <t xml:space="preserve">Учебный план педагогического класса, организованного на базе МБОУ СОШ №2, включает в себя учебные сессии (осенние, весенние, летние каникулы). В реализации проекта участвует Урайский политехнический колледж. Взаимодействие осуществляется на договорной основе. Социальная практика обучающихся проходила на базе МБДОУ «Детский сад №6 Дюймовочка», а также в летнем лагере с дневным пребыванием детей. </t>
  </si>
  <si>
    <t>- по пункту 2.2. «Проведение конкурсов профессионального мастерства города, подготовка и участие в окружных конкурсах профессионального мастерства. Организация и проведение профессиональных праздников»</t>
  </si>
  <si>
    <t xml:space="preserve">Местный бюджет: запланировано 113,6 тыс.руб., профинансировано и кассовые расходы составили 96,8, тыс.руб. (или 100% от финансирования). </t>
  </si>
  <si>
    <t xml:space="preserve">В марте 2016 года два педагога МБДОУ «Детский сад №21», МБОУ Гимназия приняли участие в региональном этапе всероссийских конкурсов профессионального мастерства «Педагог года Югры – 2016» (г.Сургут). </t>
  </si>
  <si>
    <t xml:space="preserve">05 октября 2016 года организованы и проведены мероприятия в рамках празднования профессиональных праздников «День учителя» и «День дошкольного работника», организовано открытие Доски почета «Первые среди равных».   </t>
  </si>
  <si>
    <t>- по пункту 2.3. «Проведение педагогических конференций, слетов, совещаний, семинаров, форумов муниципального и участие в окружном уровнях»</t>
  </si>
  <si>
    <t xml:space="preserve">Местный бюджет: запланировано, профинансировано и кассовые расходы составили 569,6 тыс.руб. (или 100% от финансирования). </t>
  </si>
  <si>
    <t>На базе МАУ «Городской методический центр» в январе 2016 года был организован и проведен городской семинар для учителей общеобразовательных организаций по теме «О семейном воспитании школьников в условиях кризиса семейной культуры в российском обществе» в рамках курса «Семьеведение». Лектор: Гульнара Рифкатовна Тарасова, тренер открытых программ по семейным и межличностным отношениям, психолог, педагог, коуч (г.Уфа). В работе семинара приняли участие 20 педагогов: психологи, заместители директоров по воспитательной работе, классные руководители 7-9-х классов.</t>
  </si>
  <si>
    <t>28-29 апреля 2016 года была проведена  VIII городская научно-практическая конференция по теме «Современные подходы к воспитанию: методические системы, технологии, педагогический опыт». Мероприятия в рамках конференции проводились на базах МБОУ СОШ №12, МБОУ СОШ №2, МАУ «Городской методический центр», МБУ ДО ЦДО, МБДОУ «Детский сад № 10 «Снежинка». В работе конференции приняли участие 525 человек.</t>
  </si>
  <si>
    <t>В период с 22 по 23 сентября 2016 года в городе Урай прошло традиционное педагогическое совещание в формате конференции  по теме «Образование ребёнка: как выбрать, кому доверить?». На базе МБОУ Гимназия встретились представители родительской общественности детских садов и школ города с экспертами образования для обсуждения главного вопроса: как выстроить образование ребенка, на что обращать внимание и кому доверять? В рамках Конференции для родителей организована работа клубов экспертов образования, которые провели Мария Миркес, кандидат филосовских наук, доцент Сибирского федерального университета (г. Красноярск); Сергей Медведчиков, директор Школы развития «НооГен» (г. Томск);  Алена Крюкова, директор гимназии № 47 (г. Екатеринбург); Сергей Аракелян, психолог, коуч ( г.Москва); Наталья Беккер, президент Фонда общественного развития «Мир без границ» (г. Москва);  Гульнара Тарасова, директор Регионального общественного движения поддержки и развития семьи «Семья» (г. Уфа); Константин Лавров, учитель математики школы «Унисон» (г.Санкт-Петербург); Артем Менумеров, кандидат психологических наук, школа «Унисон» (г.Санкт-Петербург).</t>
  </si>
  <si>
    <t>- по пункту 2.4. «Повышение квалификации педагогических работников и руководителей образовательных организаций»</t>
  </si>
  <si>
    <t>Местный бюджет: запланировано 150,0 тыс.руб. В связи с переносом сроков проведения мероприятий средства будут отработаны в октябре.</t>
  </si>
  <si>
    <t xml:space="preserve">В октябре 2016 года на базе МАУ «Городской методический центр» будут организованы курсы повышения квалификации по теме «Психология обучения и развития одаренных детей. Методика междисциплинарного обучения» («Влияние»). </t>
  </si>
  <si>
    <t>- по пункту 3.1. «Создание комфортных условий образовательного процесса, создание дополнительных мест для реализации образовательных программ, в том числе проведение капитальных ремонтов  в муниципальных образовательных организациях, благоустройство территорий, разработка ПСД и др.»</t>
  </si>
  <si>
    <t>Местный бюджет: запланировано 91 341,7 тыс.руб., профинансировано и кассовые расходы составили 39 145,2 тыс.руб. (или 100% от финансирования). Остальные средства будут отработаны в 4 квартале.</t>
  </si>
  <si>
    <t>МБУ ДО «ЦДО» - обследование технического состояния, фундаментов и надземных конструкций входной группы; проектные работы.</t>
  </si>
  <si>
    <t>МБОУ  Гимназия – обследование кровли.</t>
  </si>
  <si>
    <t>- по пункту 3.2. «Выполнение мероприятий по обеспечению  пожарной безопасности муниципальных образовательных организаций»</t>
  </si>
  <si>
    <t>Местный бюджет: запланировано 6 332,0 тыс.руб., профинансировано 6 043,8 тыс.руб., кассовые расходы составили 6043,6 тыс.руб. (или 100% от финансирования). Остальные средства будут отработаны в 4 квартале.</t>
  </si>
  <si>
    <t>МБОУ  Гимназия – замена системы пожарного водоснабжения; создание безберьерной среды для инвалидов; замена труб ГВС.</t>
  </si>
  <si>
    <t>МБОУ СОШ №2 – проведены испытания и измерения сопротивления изоляции проводов электрооборудования и электроустановок.</t>
  </si>
  <si>
    <t>МБОУ СОШ №5 - огнезащитная обработка чердачных помещений; ремонт потолка на путях эвакуации.</t>
  </si>
  <si>
    <t>МБОУ СОШ №6 - проведены испытания и измерения сопротивления изоляции проводов электрооборудования и электроустановок; огнезащитная обработка чердачных помещений.</t>
  </si>
  <si>
    <t>МБДОУ Детский сад № 10 - проведены испытания и измерения сопротивления изоляции проводов электрооборудования и электроустановок.</t>
  </si>
  <si>
    <t>МБДОУ Детский сад № 12 - огнезащитная обработка чердачных помещений; замена горючей отделки помещений (группы, коридоры, служебные помещения); ремонт прачечной.</t>
  </si>
  <si>
    <t>МБДОУ Детский сад № 14 - огнезащитная обработка чердачных помещений; проведены испытания и измерения сопротивления изоляции проводов электрооборудования и электроустановок; замена светильников аварийного освещения.</t>
  </si>
  <si>
    <t>МБДОУ Детский сад № 16 - замена горючей отделки помещений (группы).</t>
  </si>
  <si>
    <t>МБДОУ Детский сад № 19 - огнезащитная обработка чердачных помещений; ремонт потолка на путях эвакуации.</t>
  </si>
  <si>
    <t>МБДОУ Детский сад № 21 - замена горючей отделки помещений (спортзал, муз.зал); приобретение строительных материалов.</t>
  </si>
  <si>
    <t>МБУ ДО «ЦДО» - ремонт стен фойе и рекреаций 1-го этажа центрального здания; замена дверных блоков на путях эвакуации; ремонт учебных кабинетов.</t>
  </si>
  <si>
    <t>- по пункту 3.4. «Выполнение мероприятий по укреплению санитарно-эпидемиологической безопасности муниципальных образовательных организаций»</t>
  </si>
  <si>
    <t xml:space="preserve">Окружной бюджет: запланировано 890,1 тыс.руб., профинансировано и кассовые расходы составили 440,1 тыс.руб. (или 100% от финансирования). </t>
  </si>
  <si>
    <t>Местный бюджет: запланировано 15 081,6 тыс.руб., профинансировано 6 326,4 тыс.руб., кассовые расходы составили 6 272,9 тыс.руб. (или 99,2% от финансирования). Причины неисполнения:</t>
  </si>
  <si>
    <t>- экономия по результатам электронных торгов на проведение ремонтных работ в образовательных организациях.</t>
  </si>
  <si>
    <t>МБОУ СОШ №4 – ремонт лестницы; приобретение посудомоечной машины; ремонт холодильного оборудования.</t>
  </si>
  <si>
    <t xml:space="preserve">МБОУ СОШ №5 – ремонт помещений учебных кабинетов; ремонт системы водоотведения в помещении школьной мастерской; ремонт окон с установкой москитных сеток; замена подоконных досок на 2 и 3 этажах. </t>
  </si>
  <si>
    <t>МБОУ СОШ №6 - ремонт инженерных сетей в подвальном помещении (электрика, трубопровод); замена деревянных оконных блоков на ПВХ.</t>
  </si>
  <si>
    <t>МБОУ СОШ №12 – оборудование вентиляции в мастерской для мальчиков; ремонт санитарных комнат с заменой сантехбриборов и сетей водоснабжения.</t>
  </si>
  <si>
    <t>МБДОУ Детский сад № 6 – приобретение картофелечистки; змена дверного блока на пищеблоке.</t>
  </si>
  <si>
    <t>МБДОУ Детский сад № 8 – замена смесителей для детских умывальников; монтаж противоскользящих накладок на лестницах.</t>
  </si>
  <si>
    <t>МБДОУ Детский сад № 14 – замена 2-х секционных моечных ванн.</t>
  </si>
  <si>
    <t>МБДОУ Детский сад № 14 – ремонт крылец; замена кафельной плитки в туалетных комнатах групп (2,7,10).</t>
  </si>
  <si>
    <t>МБДОУ Детский сад № 21 – устройство по отводу паводковых и ливневых вод на территории детского сада; ремонт инженерных сетей; замена деревянных оконных блоков на ПВХ.</t>
  </si>
  <si>
    <t>МБУ СО «ЦДО» - замена смесителей.</t>
  </si>
  <si>
    <t>- по пункту 3.6. «Обеспечение комфортных условий для детей во время образовательного процесса (транспортные услуги, услуги по предоставлению метеоинформации и др.)»</t>
  </si>
  <si>
    <t>Местный бюджет: запланировано 100,0 тыс.руб., профинансировано и кассовые расходы составили 25,0 тыс.руб. (или 100% от финансирования). Остальные средства будут отработаны в 4 квартале.</t>
  </si>
  <si>
    <t>- по пункту 3.7. «Развитие образовательной среды  образовательных организаций»</t>
  </si>
  <si>
    <t>Окружной бюджет: запланировано 909,9 тыс.руб., профинансировано и кассовые расходы составили 659,9 тыс.руб. (или 100% от финансирования). Остальные средства будут отработаны в 4 квартале.</t>
  </si>
  <si>
    <t xml:space="preserve">Местный бюджет: запланировано, профинансировано и кассовые расходы составили 50,0 тыс.руб. (или 100% от финансирования). </t>
  </si>
  <si>
    <t>Приобретения МБУ ДО «Центр дополнительного образования» с целью реализации системы дополнительного образования в сфере научно-технического творчества, в том числе робототехники, легоконструирования.</t>
  </si>
  <si>
    <t>- по пункту 3.8. «Информатизация системы образования (защита персональных данных, создание локальных сетей в образовательных организациях, подключение к сети Интернет дошкольных организаций, предоставление электронных услуг образовательными организациями, приобретение компьютерной техники и др.)»</t>
  </si>
  <si>
    <t>Окружной бюджет: запланировано, профинансировано и кассовые расходы составили 50,0 тыс.руб. (или 100% от финансирования)..</t>
  </si>
  <si>
    <t>Местный бюджет: запланировано 489,0 тыс. руб., профинансировано 332,5 тыс.руб., кассовые расходы составили 330,3, тыс.руб. (или 99,3% от финансирования). Причины неисполнения:</t>
  </si>
  <si>
    <t>- экономия по фактически сложившимся расходам на смс-оповещение родителей учащихся;</t>
  </si>
  <si>
    <t>- экономия по приобретению устройства для подавления сотовой связи при проведении ГИА.</t>
  </si>
  <si>
    <t>- по пункту 3.9. «Организация предоставления учащимся муниципальных общеобразовательных организаций завтраков и обедов»</t>
  </si>
  <si>
    <t>Окружной бюджет: запланировано 58 999,4 тыс.руб., профинансировано 26 994,2 тыс. руб., кассовые расходы составили 26 751,6 тыс.руб. (или 99,1% от финансирования). Причины неисполнения:</t>
  </si>
  <si>
    <t>- экономия за счет дней, пропущенных учащимися по причине болезни.</t>
  </si>
  <si>
    <t xml:space="preserve">Местный бюджет: запланировано 2 781,1 тыс.руб., профинансировано и кассовые расходы составили 1 033,4 тыс.руб. (или 100% от финансирования). </t>
  </si>
  <si>
    <t>- по пункту 4.1. «Организация работы лагерей с дневным пребыванием детей»</t>
  </si>
  <si>
    <t>Окружной бюджет: запланировано 5 902,3 тыс.руб., профинансировано 5 062,3 тыс. руб., кассовые расходы составили 5 061,4 тыс.руб. (или 100% от финансирования). Остальные средства будут отработаны в 4 квартале.</t>
  </si>
  <si>
    <t>Местный бюджет: запланировано 3 377,2 тыс.руб., профинансировано 2 927,2 тыс.руб., кассовые расходы составили 2 927,1 тыс.руб. (или 100% от финансирования). Остальные средства будут отработаны в 4 квартале.</t>
  </si>
  <si>
    <t>На базе муниципального бюджетного учреждения дополнительного образования «Центр дополнительного образования» организована работа лагеря с дневным пребыванием детей «Планета детства». Охват детей в весенний и летний период составляет 1583 человека.</t>
  </si>
  <si>
    <t>- по пункту 4.2. «Организация выездного отдыха детей»</t>
  </si>
  <si>
    <t>Окружной бюджет: запланировано 6 975,4 тыс.руб., профинансировано 6 945,4 тыс.руб., кассовые расходы составили 6 937,4 тыс.руб. (или 99,9% от финансирования). Причины неисполнения:</t>
  </si>
  <si>
    <t>- по фактически сложившимся расходам на оплату проезда, проживание сопровождающих.</t>
  </si>
  <si>
    <t>Местный бюджет: запланировано 425,2 тыс.руб., профинансировано и кассовые расходы составили 379,3 тыс.руб. (или 100% от финансирования).</t>
  </si>
  <si>
    <t>В июне 2016 года был организован выезд детей в с.Курьи Свердловская области (37 детей) и «Витязь» Тюменской области (37 детей). В июле, августе 2016 года в с.Курьи (36 детей), Крым (37 детей). В июле был организован палаточный лагерь «Юрсил» с количеством детей 50 человек, палаточный лагерь «Пилигрим» - 40 человек.</t>
  </si>
  <si>
    <r>
      <t xml:space="preserve"> </t>
    </r>
    <r>
      <rPr>
        <b/>
        <i/>
        <sz val="12"/>
        <color theme="1"/>
        <rFont val="Times New Roman"/>
        <family val="1"/>
        <charset val="204"/>
      </rPr>
      <t>- по пункту 4.4. «Приобретение оборудования, инвентаря для лагерей с дневным пребыванием детей и малозатратными формами»</t>
    </r>
  </si>
  <si>
    <t xml:space="preserve">Местный бюджет: запланировано, профинансировано и кассовые расходы составили 344,2 тыс.руб. (или 100% от финансирования). </t>
  </si>
  <si>
    <t>- по пункту 4.5. «Организация и проведение мероприятий на базе автогородка»</t>
  </si>
  <si>
    <t>Местный бюджет: запланировано и профинансировано 150,0 тыс.руб., кассовые расходы составили 138,1 тыс.руб. (или 92,1% от финансирования). Причины неисполнения:</t>
  </si>
  <si>
    <t>- экономия по результатам торгов на приобретение оборудования для автогородка.</t>
  </si>
  <si>
    <t>- по пункту 4.6. «Функционирование и развитие поискового отряда «Патриот»</t>
  </si>
  <si>
    <t>Местный бюджет: запланировано и профинансировано 200,0 тыс.руб., кассовые расходы составили 161,2 тыс.руб. (или 80,6% от финансирования). Причины неисполнения:</t>
  </si>
  <si>
    <t>- по фактически сложившимся расходам на поездку поискового отряда в г. Белый Тверской области.</t>
  </si>
  <si>
    <t>- по пункту 4.8. «Организация сплавов, походов»</t>
  </si>
  <si>
    <t>Окружной бюджет: запланировано 297,2 тыс.руб., профинансировано и кассовые расходы составили 187,2 тыс.руб. (или 100% от финансирования). Остальные средства будут отработаны в 4 квартале.</t>
  </si>
  <si>
    <t>Местный бюджет: запланировано 241,1 тыс.руб., профинансировано и кассовые расходы составили 230,1 тыс.руб. (или 100% от финансирования). Остаток средств подлежит перераспределению на приобретение учебных расходов в рамках проведения мероприятий по организации каникулярного отдыха в период осенних каникул.</t>
  </si>
  <si>
    <t>На базе МБУ ДО «Центр дополнительного образования» осуществляет работу палаточный лагерь «Пилигрим» с выездом группы детей из 9-ти человек в Красноярский край, Ергаки.</t>
  </si>
  <si>
    <t>Заместитель начальника Управления                                                                     И.Ю. Грунина</t>
  </si>
  <si>
    <t>Исполняющий обязанности</t>
  </si>
  <si>
    <t>заместителя начальника Управления                                                                      Г.С. Ли</t>
  </si>
  <si>
    <t>Исполнитель: Невская И.Е., тел.2-32-00</t>
  </si>
  <si>
    <t>Отчет о реализации  муниципальной программы "Развитие образования города Урай на 2014-2018 годы" за 12 месяцев 2016 года</t>
  </si>
  <si>
    <t>Отчет о достижении целевых показателей муниципальной программы "Развитие образования города Урай на 2014-2018 годы" за 12 месяцев 2016 года</t>
  </si>
  <si>
    <t>Обеспечение деятельности восьми дошкольных образовательных учреждений в части выполнения стандарта дошкольного образования  за 12 месяцев.</t>
  </si>
  <si>
    <t>Обеспечение деятельности восьми дошкольных образовательных учреждений в части содержания здания и прочих общехозяйственных расходов за 12 месяцев.</t>
  </si>
  <si>
    <t>Обеспечение деятельности и содержание закрытого детского автогородка на базе МБОУ СОШ №12 за 12 месяцев.</t>
  </si>
  <si>
    <t>Обеспечение деятельности 6-ти общеобразовательных учреждений в части реализации стандарта (выплаты заработной платы, начислений на нее, учебных расходов) и информационного обеспечения в части доступа к образовательным ресурсам сети Интернет за 12 месяцев.</t>
  </si>
  <si>
    <t>Обеспечение деятельности 6-ти общеобразовательных учреждений в части содержания зданий и сооружений и прочих общехозяйственных расходов за 12 месяцев.</t>
  </si>
  <si>
    <t>Обеспечение деятельности организации дополнительного образования в части повышение оплаты труда в целях реализации указа Президента Российской Федерации от 7 мая 2012 года №597 за 12 месяцев.</t>
  </si>
  <si>
    <t>Обеспечение деятельности МАУ "Городской методический центр" в части исполнения муниципального  задания за 12 месяцев.</t>
  </si>
  <si>
    <t>Расходы по содержанию аппарата Управления образования за 12 месяцев.</t>
  </si>
  <si>
    <t>Выплата компенсации части родительской платы за 12 месяцев в соответствии с фактическими расходами (неисполнение в связи с закрытием на капитальный ремонт структурного подразделения "Березка")</t>
  </si>
  <si>
    <t>Проведение антинаркотической акции "Я выбираю жизнь"</t>
  </si>
  <si>
    <t>Обеспечение деятельности МБУ ДО "ЦДО" в части исполнения муниципального задания за 12 месяцев.</t>
  </si>
  <si>
    <t>Не требует финансирования</t>
  </si>
  <si>
    <t>Проведение городского конкурса педагогического мастерства "Педагог года города Урай-2016"; участие педагогов образовательных организаций в региональном этапе всероссийского конкурса профессионального мастерства в сфере образования "Педагог года Югры-2016". Организация и проведение мероприятий в рамках празднования профессиональных праздников «День учителя» и «День дошкольного работника».Подготовка и проведение конкурса среди работников муниципальных бюджетных образовательных организаций "Менеджер в образовании"</t>
  </si>
  <si>
    <t>Повышения квалификации педагогов МБДОУ детский сад №21</t>
  </si>
  <si>
    <t>Приобретение здания МБДОУ д/с №7 "Антошка"</t>
  </si>
  <si>
    <t>Выполнение монтажных работ системы наружного видеонаблюдения в МБДОУ д/с №14</t>
  </si>
  <si>
    <t>Предоставление электронных услуг образовательным организациям. Неисполнение в связи со сложившейся экономией по смс инфрмированию родителей о пропусках занятий детьми</t>
  </si>
  <si>
    <t>Обеспечение учащихся шести общеобразовательных учреждений завтраками и обедами (льготная категория). Неисполнение связано с карантинными и актированными днями, днями непосещения детей ввиду болезни</t>
  </si>
  <si>
    <t>Приобретение продуктов питания для проведения сплавов и походов в период летних каникул. Приобретение туристического оборудования за счет средств гранта победителю конкурса "Лучший оздоровительный лагерь ХМАО-Югры"</t>
  </si>
  <si>
    <t>Осуществление деятельности по выплате компенсации части родительской платы (администрирование) за 12 месяцев. Неисполнение в связи с уменьшением выплаченных фондов оплаты труда работникам Управления образования в 2016 году</t>
  </si>
  <si>
    <t>Проведение курсов повышения квалификации по теме "Психология обучения и развития одаренных детей. Методика междисциплинарного обучения"</t>
  </si>
  <si>
    <t>Неисполнение планового показателя обусловлено сложившейся экономией по средствам на организацию питания в связи карантинными и актированными днями, днями непосещения детей по причине болезни</t>
  </si>
  <si>
    <t>Муниципальные образовательные организации дошкольного образования; муниципальные общеобразовательные организации; муниципальные организации дополнительного образования; муниципальное казенное учреждение «Управление капитального строительства города Урай», органы администрации города Урай</t>
  </si>
  <si>
    <t xml:space="preserve">Начальник Управления </t>
  </si>
  <si>
    <t>М.Н. Бусова</t>
  </si>
  <si>
    <t xml:space="preserve">Заместитель начальника Управления </t>
  </si>
  <si>
    <t>Ю.А. Чигинцева</t>
  </si>
  <si>
    <t xml:space="preserve">И.В. Хусаинова  </t>
  </si>
  <si>
    <t>Создание комфортных условий образовательного процесса, создание дополнительных мест для реализации образовательных программ, в том числе проведение капитальных ремонтов  в муниципальных образовательных организациях, благоустройство территорий, разработка ПСД и др. Реконструкция здания школы под инклюзивный детский сад</t>
  </si>
  <si>
    <t>Выполнение мероприятий по укреплению санитарно-эпидемиологической безопасности муниципальных образовательных организаций. Неисполнение в связи с поступлением в конце декабря 2016 года средств НК "ЛУКойл" на комплектование техническими средствами обучения, коврами, посудой и столовыми приборами МБДОУ детский сад №12 (в рамках капитального ремонта структурного подразделения «Березка»). А также в связи с несогласованием Администрацией города Урай приобретения тех. средств обучения, мягкого тнвентаря и оборудования пожарной безопасности для МБОУ д/с №12</t>
  </si>
  <si>
    <t>Приобретение здания МБДОУ д/с №7 "Антошка" (доля софинансирования местного бюджнта). Проведение капитального ремонта МБОУ Гимназия, МБОУ СОШ №5 и МБДОУ д/с №12. Остаток средств, сложившийся в результате проведенных торгов будет освоен в 1 квартале 2017 года</t>
  </si>
  <si>
    <t>14</t>
  </si>
  <si>
    <t xml:space="preserve"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 </t>
  </si>
  <si>
    <t>Участие учащихся МБОУ Гимназия и МБОУ СОШ №4 в региональном этапе всероссийской олимпиады; проведение конкурса семейного творчества и конкурса рисунков, посвященных Году Детства; награждение выпускников премией "Стипендиат главы города Урай"; проведение городской научно-практической конференции "Шаг в будущее"; награждение победителей и призеров регионального этапа Всероссийской олимпиады школьников и предметной олимпиады младших школьников "Юниор"; участие в Летней профильной школе -2016; участие в Бале губернатора ХМАО-Югры лучших выпускников Югры; награждение именными премиями ООО "ЛУКойл-Западная Сибирь" учащихся общеобразовательных организаций; участие во II Всероссийском Форуме "Дети! Россия! Будущее!"; организация подготовки к проведению торжественной церемонии награждения победителей и призеров муниципального этапа всероссийской олимпиады школьников.</t>
  </si>
  <si>
    <t>Организация работы лагеря дневного пребывания детей в период весенних, летних и осенних каникул.</t>
  </si>
  <si>
    <t>Заместитель главы города Урай</t>
  </si>
  <si>
    <t>______________________С.В. Круглова</t>
  </si>
  <si>
    <t>Заместитель Главы города Урай</t>
  </si>
</sst>
</file>

<file path=xl/styles.xml><?xml version="1.0" encoding="utf-8"?>
<styleSheet xmlns="http://schemas.openxmlformats.org/spreadsheetml/2006/main">
  <numFmts count="12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"/>
    <numFmt numFmtId="168" formatCode="_-* #,##0.0_р_._-;\-* #,##0.0_р_._-;_-* &quot;-&quot;??_р_._-;_-@_-"/>
    <numFmt numFmtId="169" formatCode="_-* #,##0.000_р_._-;\-* #,##0.000_р_._-;_-* &quot;-&quot;??_р_._-;_-@_-"/>
    <numFmt numFmtId="170" formatCode="0.000E+00"/>
    <numFmt numFmtId="171" formatCode="_-* #,##0.000_р_._-;\-* #,##0.000_р_._-;_-* &quot;-&quot;???_р_._-;_-@_-"/>
    <numFmt numFmtId="172" formatCode="0.0%"/>
    <numFmt numFmtId="173" formatCode="#,##0.000_ ;\-#,##0.000\ "/>
    <numFmt numFmtId="174" formatCode="#,##0.00_ ;\-#,##0.00\ "/>
  </numFmts>
  <fonts count="37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3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v Roman"/>
    </font>
    <font>
      <b/>
      <i/>
      <sz val="12"/>
      <color theme="1"/>
      <name val="Times New Roman"/>
      <family val="1"/>
      <charset val="204"/>
    </font>
    <font>
      <b/>
      <i/>
      <sz val="12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8" fillId="0" borderId="0"/>
    <xf numFmtId="43" fontId="13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305">
    <xf numFmtId="0" fontId="0" fillId="0" borderId="0" xfId="0"/>
    <xf numFmtId="0" fontId="14" fillId="0" borderId="0" xfId="0" applyFont="1" applyAlignment="1" applyProtection="1">
      <alignment vertical="center"/>
      <protection hidden="1"/>
    </xf>
    <xf numFmtId="164" fontId="15" fillId="0" borderId="1" xfId="0" applyNumberFormat="1" applyFont="1" applyBorder="1" applyAlignment="1" applyProtection="1">
      <alignment horizontal="center" vertical="top" wrapText="1"/>
      <protection hidden="1"/>
    </xf>
    <xf numFmtId="164" fontId="15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5" fillId="0" borderId="0" xfId="0" applyNumberFormat="1" applyFont="1" applyAlignment="1" applyProtection="1">
      <alignment vertical="center"/>
      <protection hidden="1"/>
    </xf>
    <xf numFmtId="164" fontId="15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5" fillId="0" borderId="2" xfId="0" applyNumberFormat="1" applyFont="1" applyBorder="1" applyAlignment="1" applyProtection="1">
      <alignment vertical="center"/>
      <protection hidden="1"/>
    </xf>
    <xf numFmtId="164" fontId="15" fillId="0" borderId="3" xfId="0" applyNumberFormat="1" applyFont="1" applyBorder="1" applyAlignment="1" applyProtection="1">
      <alignment horizontal="center" vertical="top" wrapText="1"/>
      <protection hidden="1"/>
    </xf>
    <xf numFmtId="164" fontId="15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6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7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top"/>
    </xf>
    <xf numFmtId="166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169" fontId="3" fillId="4" borderId="0" xfId="2" applyNumberFormat="1" applyFont="1" applyFill="1" applyAlignment="1">
      <alignment vertical="center"/>
    </xf>
    <xf numFmtId="169" fontId="3" fillId="4" borderId="0" xfId="2" applyNumberFormat="1" applyFont="1" applyFill="1" applyAlignment="1">
      <alignment horizontal="left" vertical="center"/>
    </xf>
    <xf numFmtId="169" fontId="3" fillId="4" borderId="0" xfId="2" applyNumberFormat="1" applyFont="1" applyFill="1" applyAlignment="1">
      <alignment horizontal="right" vertical="center"/>
    </xf>
    <xf numFmtId="169" fontId="17" fillId="4" borderId="0" xfId="2" applyNumberFormat="1" applyFont="1" applyFill="1"/>
    <xf numFmtId="169" fontId="17" fillId="4" borderId="0" xfId="2" applyNumberFormat="1" applyFont="1" applyFill="1" applyAlignment="1">
      <alignment horizontal="left"/>
    </xf>
    <xf numFmtId="169" fontId="17" fillId="4" borderId="0" xfId="2" applyNumberFormat="1" applyFont="1" applyFill="1" applyAlignment="1">
      <alignment horizontal="right" vertical="center"/>
    </xf>
    <xf numFmtId="169" fontId="20" fillId="4" borderId="0" xfId="2" applyNumberFormat="1" applyFont="1" applyFill="1"/>
    <xf numFmtId="169" fontId="3" fillId="4" borderId="0" xfId="2" applyNumberFormat="1" applyFont="1" applyFill="1" applyBorder="1" applyAlignment="1">
      <alignment horizontal="center" vertical="center"/>
    </xf>
    <xf numFmtId="169" fontId="3" fillId="4" borderId="1" xfId="2" applyNumberFormat="1" applyFont="1" applyFill="1" applyBorder="1" applyAlignment="1" applyProtection="1">
      <alignment horizontal="center" vertical="center" wrapText="1"/>
      <protection locked="0"/>
    </xf>
    <xf numFmtId="169" fontId="3" fillId="4" borderId="1" xfId="2" applyNumberFormat="1" applyFont="1" applyFill="1" applyBorder="1" applyAlignment="1">
      <alignment horizontal="left" vertical="center"/>
    </xf>
    <xf numFmtId="169" fontId="3" fillId="4" borderId="4" xfId="2" applyNumberFormat="1" applyFont="1" applyFill="1" applyBorder="1" applyAlignment="1">
      <alignment horizontal="center" vertical="center"/>
    </xf>
    <xf numFmtId="169" fontId="3" fillId="4" borderId="5" xfId="2" applyNumberFormat="1" applyFont="1" applyFill="1" applyBorder="1" applyAlignment="1">
      <alignment horizontal="left" vertical="center"/>
    </xf>
    <xf numFmtId="169" fontId="3" fillId="4" borderId="5" xfId="2" applyNumberFormat="1" applyFont="1" applyFill="1" applyBorder="1" applyAlignment="1">
      <alignment horizontal="right" vertical="center"/>
    </xf>
    <xf numFmtId="169" fontId="3" fillId="4" borderId="0" xfId="2" applyNumberFormat="1" applyFont="1" applyFill="1" applyBorder="1" applyAlignment="1">
      <alignment horizontal="left" vertical="center"/>
    </xf>
    <xf numFmtId="169" fontId="3" fillId="4" borderId="0" xfId="2" applyNumberFormat="1" applyFont="1" applyFill="1" applyBorder="1" applyAlignment="1">
      <alignment horizontal="right" vertical="center"/>
    </xf>
    <xf numFmtId="169" fontId="3" fillId="4" borderId="0" xfId="2" applyNumberFormat="1" applyFont="1" applyFill="1" applyBorder="1" applyAlignment="1">
      <alignment vertical="center" wrapText="1"/>
    </xf>
    <xf numFmtId="169" fontId="20" fillId="4" borderId="0" xfId="2" applyNumberFormat="1" applyFont="1" applyFill="1" applyBorder="1" applyAlignment="1">
      <alignment vertical="center" wrapText="1"/>
    </xf>
    <xf numFmtId="169" fontId="20" fillId="4" borderId="0" xfId="2" applyNumberFormat="1" applyFont="1" applyFill="1" applyAlignment="1">
      <alignment vertical="center"/>
    </xf>
    <xf numFmtId="169" fontId="20" fillId="4" borderId="0" xfId="2" applyNumberFormat="1" applyFont="1" applyFill="1" applyAlignment="1">
      <alignment horizontal="left" vertical="center"/>
    </xf>
    <xf numFmtId="169" fontId="20" fillId="4" borderId="0" xfId="2" applyNumberFormat="1" applyFont="1" applyFill="1" applyAlignment="1">
      <alignment horizontal="right" vertical="center"/>
    </xf>
    <xf numFmtId="169" fontId="17" fillId="4" borderId="0" xfId="2" applyNumberFormat="1" applyFont="1" applyFill="1" applyBorder="1"/>
    <xf numFmtId="169" fontId="3" fillId="4" borderId="1" xfId="2" applyNumberFormat="1" applyFont="1" applyFill="1" applyBorder="1" applyAlignment="1">
      <alignment horizontal="center" vertical="center" wrapText="1"/>
    </xf>
    <xf numFmtId="169" fontId="3" fillId="4" borderId="5" xfId="2" applyNumberFormat="1" applyFont="1" applyFill="1" applyBorder="1" applyAlignment="1">
      <alignment horizontal="center" vertical="center"/>
    </xf>
    <xf numFmtId="169" fontId="3" fillId="4" borderId="0" xfId="2" applyNumberFormat="1" applyFont="1" applyFill="1"/>
    <xf numFmtId="169" fontId="3" fillId="4" borderId="0" xfId="2" applyNumberFormat="1" applyFont="1" applyFill="1" applyBorder="1"/>
    <xf numFmtId="164" fontId="1" fillId="4" borderId="1" xfId="0" applyNumberFormat="1" applyFont="1" applyFill="1" applyBorder="1" applyAlignment="1">
      <alignment horizontal="left" vertical="center" wrapText="1"/>
    </xf>
    <xf numFmtId="169" fontId="19" fillId="4" borderId="0" xfId="2" applyNumberFormat="1" applyFont="1" applyFill="1" applyBorder="1" applyAlignment="1">
      <alignment horizontal="left" vertical="center" wrapText="1"/>
    </xf>
    <xf numFmtId="169" fontId="3" fillId="0" borderId="0" xfId="2" applyNumberFormat="1" applyFont="1" applyFill="1" applyAlignment="1">
      <alignment horizontal="right" vertical="center"/>
    </xf>
    <xf numFmtId="169" fontId="3" fillId="0" borderId="0" xfId="2" applyNumberFormat="1" applyFont="1" applyFill="1" applyAlignment="1">
      <alignment vertical="center"/>
    </xf>
    <xf numFmtId="169" fontId="20" fillId="0" borderId="0" xfId="2" applyNumberFormat="1" applyFont="1" applyFill="1" applyAlignment="1">
      <alignment vertical="center"/>
    </xf>
    <xf numFmtId="169" fontId="20" fillId="0" borderId="0" xfId="2" applyNumberFormat="1" applyFont="1" applyFill="1"/>
    <xf numFmtId="169" fontId="20" fillId="0" borderId="0" xfId="2" applyNumberFormat="1" applyFont="1" applyFill="1" applyAlignment="1">
      <alignment horizontal="left"/>
    </xf>
    <xf numFmtId="169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169" fontId="3" fillId="0" borderId="5" xfId="2" applyNumberFormat="1" applyFont="1" applyFill="1" applyBorder="1" applyAlignment="1">
      <alignment horizontal="right" vertical="center"/>
    </xf>
    <xf numFmtId="169" fontId="3" fillId="0" borderId="5" xfId="2" applyNumberFormat="1" applyFont="1" applyFill="1" applyBorder="1" applyAlignment="1">
      <alignment horizontal="right" vertical="center" wrapText="1"/>
    </xf>
    <xf numFmtId="169" fontId="3" fillId="0" borderId="0" xfId="2" applyNumberFormat="1" applyFont="1" applyFill="1" applyBorder="1" applyAlignment="1">
      <alignment horizontal="right" vertical="center"/>
    </xf>
    <xf numFmtId="169" fontId="20" fillId="0" borderId="0" xfId="2" applyNumberFormat="1" applyFont="1" applyFill="1" applyAlignment="1">
      <alignment horizontal="right" vertical="center"/>
    </xf>
    <xf numFmtId="169" fontId="17" fillId="0" borderId="0" xfId="2" applyNumberFormat="1" applyFont="1" applyFill="1" applyAlignment="1">
      <alignment vertical="center"/>
    </xf>
    <xf numFmtId="169" fontId="17" fillId="0" borderId="0" xfId="2" applyNumberFormat="1" applyFont="1" applyFill="1" applyAlignment="1">
      <alignment horizontal="right" vertical="center"/>
    </xf>
    <xf numFmtId="169" fontId="19" fillId="0" borderId="0" xfId="2" applyNumberFormat="1" applyFont="1" applyFill="1" applyAlignment="1">
      <alignment vertical="center"/>
    </xf>
    <xf numFmtId="169" fontId="21" fillId="0" borderId="0" xfId="2" applyNumberFormat="1" applyFont="1" applyFill="1" applyAlignment="1"/>
    <xf numFmtId="169" fontId="20" fillId="0" borderId="0" xfId="2" applyNumberFormat="1" applyFont="1" applyFill="1" applyAlignment="1">
      <alignment horizontal="right"/>
    </xf>
    <xf numFmtId="169" fontId="20" fillId="0" borderId="0" xfId="2" applyNumberFormat="1" applyFont="1" applyFill="1" applyBorder="1" applyAlignment="1">
      <alignment horizontal="left"/>
    </xf>
    <xf numFmtId="169" fontId="20" fillId="0" borderId="0" xfId="2" applyNumberFormat="1" applyFont="1" applyFill="1" applyBorder="1" applyAlignment="1">
      <alignment horizontal="right"/>
    </xf>
    <xf numFmtId="0" fontId="3" fillId="4" borderId="0" xfId="0" applyNumberFormat="1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horizontal="left" vertical="center" wrapText="1"/>
    </xf>
    <xf numFmtId="169" fontId="23" fillId="0" borderId="0" xfId="2" applyNumberFormat="1" applyFont="1" applyFill="1" applyAlignment="1">
      <alignment horizontal="right"/>
    </xf>
    <xf numFmtId="0" fontId="20" fillId="4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vertical="center"/>
    </xf>
    <xf numFmtId="169" fontId="20" fillId="4" borderId="0" xfId="2" applyNumberFormat="1" applyFont="1" applyFill="1" applyBorder="1" applyAlignment="1">
      <alignment horizontal="left" vertical="center" wrapText="1"/>
    </xf>
    <xf numFmtId="169" fontId="17" fillId="4" borderId="5" xfId="2" applyNumberFormat="1" applyFont="1" applyFill="1" applyBorder="1" applyAlignment="1">
      <alignment horizontal="left"/>
    </xf>
    <xf numFmtId="169" fontId="20" fillId="4" borderId="0" xfId="2" applyNumberFormat="1" applyFont="1" applyFill="1" applyAlignment="1">
      <alignment horizontal="left"/>
    </xf>
    <xf numFmtId="169" fontId="1" fillId="4" borderId="1" xfId="2" applyNumberFormat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169" fontId="20" fillId="4" borderId="1" xfId="2" applyNumberFormat="1" applyFont="1" applyFill="1" applyBorder="1" applyAlignment="1">
      <alignment horizontal="left" vertical="center" wrapText="1"/>
    </xf>
    <xf numFmtId="172" fontId="20" fillId="0" borderId="1" xfId="3" applyNumberFormat="1" applyFont="1" applyFill="1" applyBorder="1" applyAlignment="1">
      <alignment horizontal="right" vertical="center" wrapText="1"/>
    </xf>
    <xf numFmtId="172" fontId="20" fillId="0" borderId="4" xfId="3" applyNumberFormat="1" applyFont="1" applyFill="1" applyBorder="1" applyAlignment="1">
      <alignment horizontal="right" vertical="center" wrapText="1"/>
    </xf>
    <xf numFmtId="169" fontId="25" fillId="4" borderId="1" xfId="2" applyNumberFormat="1" applyFont="1" applyFill="1" applyBorder="1" applyAlignment="1">
      <alignment horizontal="center" vertical="center" wrapText="1"/>
    </xf>
    <xf numFmtId="164" fontId="25" fillId="4" borderId="4" xfId="0" applyNumberFormat="1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/>
    </xf>
    <xf numFmtId="169" fontId="25" fillId="4" borderId="1" xfId="2" applyNumberFormat="1" applyFont="1" applyFill="1" applyBorder="1" applyAlignment="1">
      <alignment vertical="top" wrapText="1"/>
    </xf>
    <xf numFmtId="169" fontId="25" fillId="4" borderId="1" xfId="2" applyNumberFormat="1" applyFont="1" applyFill="1" applyBorder="1" applyAlignment="1" applyProtection="1">
      <alignment horizontal="left" vertical="center" wrapText="1"/>
      <protection locked="0"/>
    </xf>
    <xf numFmtId="172" fontId="25" fillId="0" borderId="4" xfId="3" applyNumberFormat="1" applyFont="1" applyFill="1" applyBorder="1" applyAlignment="1">
      <alignment horizontal="right" vertical="center" wrapText="1"/>
    </xf>
    <xf numFmtId="169" fontId="20" fillId="4" borderId="1" xfId="2" applyNumberFormat="1" applyFont="1" applyFill="1" applyBorder="1" applyAlignment="1">
      <alignment horizontal="center" vertical="center" wrapText="1"/>
    </xf>
    <xf numFmtId="169" fontId="20" fillId="4" borderId="1" xfId="2" applyNumberFormat="1" applyFont="1" applyFill="1" applyBorder="1" applyAlignment="1">
      <alignment vertical="top" wrapText="1"/>
    </xf>
    <xf numFmtId="171" fontId="20" fillId="4" borderId="0" xfId="0" applyNumberFormat="1" applyFont="1" applyFill="1" applyBorder="1" applyAlignment="1">
      <alignment vertical="center"/>
    </xf>
    <xf numFmtId="0" fontId="20" fillId="4" borderId="1" xfId="0" applyFont="1" applyFill="1" applyBorder="1" applyAlignment="1">
      <alignment horizontal="center" vertical="top" wrapText="1"/>
    </xf>
    <xf numFmtId="169" fontId="20" fillId="4" borderId="1" xfId="2" applyNumberFormat="1" applyFont="1" applyFill="1" applyBorder="1" applyAlignment="1" applyProtection="1">
      <alignment horizontal="left" vertical="center" wrapText="1"/>
      <protection locked="0"/>
    </xf>
    <xf numFmtId="169" fontId="25" fillId="4" borderId="1" xfId="2" applyNumberFormat="1" applyFont="1" applyFill="1" applyBorder="1" applyAlignment="1">
      <alignment horizontal="left" vertical="center" wrapText="1"/>
    </xf>
    <xf numFmtId="169" fontId="23" fillId="0" borderId="0" xfId="2" applyNumberFormat="1" applyFont="1" applyFill="1" applyBorder="1" applyAlignment="1">
      <alignment horizontal="right"/>
    </xf>
    <xf numFmtId="169" fontId="20" fillId="4" borderId="10" xfId="2" applyNumberFormat="1" applyFont="1" applyFill="1" applyBorder="1" applyAlignment="1">
      <alignment vertical="center" wrapText="1"/>
    </xf>
    <xf numFmtId="169" fontId="20" fillId="4" borderId="10" xfId="2" applyNumberFormat="1" applyFont="1" applyFill="1" applyBorder="1" applyAlignment="1" applyProtection="1">
      <alignment horizontal="center" vertical="center" wrapText="1"/>
      <protection locked="0"/>
    </xf>
    <xf numFmtId="169" fontId="20" fillId="4" borderId="10" xfId="2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vertical="top" wrapText="1"/>
    </xf>
    <xf numFmtId="0" fontId="27" fillId="0" borderId="4" xfId="0" applyFont="1" applyBorder="1" applyAlignment="1">
      <alignment horizontal="center" vertical="top" wrapText="1"/>
    </xf>
    <xf numFmtId="168" fontId="20" fillId="0" borderId="1" xfId="2" applyNumberFormat="1" applyFont="1" applyBorder="1" applyAlignment="1">
      <alignment horizontal="center" vertical="center" wrapText="1"/>
    </xf>
    <xf numFmtId="168" fontId="20" fillId="4" borderId="1" xfId="2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justify" vertical="top" wrapText="1"/>
    </xf>
    <xf numFmtId="169" fontId="28" fillId="4" borderId="1" xfId="2" applyNumberFormat="1" applyFont="1" applyFill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4" xfId="0" applyFont="1" applyBorder="1" applyAlignment="1">
      <alignment vertical="top" wrapText="1"/>
    </xf>
    <xf numFmtId="0" fontId="20" fillId="0" borderId="5" xfId="0" applyFont="1" applyBorder="1" applyAlignment="1">
      <alignment horizontal="center" vertical="top" wrapText="1"/>
    </xf>
    <xf numFmtId="169" fontId="17" fillId="4" borderId="0" xfId="2" applyNumberFormat="1" applyFont="1" applyFill="1" applyBorder="1" applyAlignment="1">
      <alignment horizontal="right" vertical="center"/>
    </xf>
    <xf numFmtId="172" fontId="20" fillId="4" borderId="4" xfId="3" applyNumberFormat="1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vertical="center" wrapText="1"/>
    </xf>
    <xf numFmtId="0" fontId="29" fillId="0" borderId="1" xfId="0" applyFont="1" applyBorder="1" applyAlignment="1">
      <alignment vertical="top" wrapText="1"/>
    </xf>
    <xf numFmtId="174" fontId="20" fillId="4" borderId="2" xfId="2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32" fillId="0" borderId="0" xfId="0" applyFont="1" applyAlignment="1">
      <alignment horizontal="justify"/>
    </xf>
    <xf numFmtId="0" fontId="33" fillId="0" borderId="0" xfId="0" applyFont="1" applyAlignment="1">
      <alignment horizontal="justify"/>
    </xf>
    <xf numFmtId="0" fontId="27" fillId="0" borderId="0" xfId="0" applyFont="1" applyAlignment="1">
      <alignment horizontal="justify"/>
    </xf>
    <xf numFmtId="0" fontId="34" fillId="0" borderId="0" xfId="0" applyFont="1" applyAlignment="1">
      <alignment horizontal="justify"/>
    </xf>
    <xf numFmtId="0" fontId="28" fillId="0" borderId="0" xfId="0" applyFont="1" applyAlignment="1">
      <alignment horizontal="justify"/>
    </xf>
    <xf numFmtId="0" fontId="35" fillId="0" borderId="0" xfId="0" applyFont="1" applyAlignment="1">
      <alignment horizontal="justify"/>
    </xf>
    <xf numFmtId="0" fontId="36" fillId="0" borderId="0" xfId="0" applyFont="1"/>
    <xf numFmtId="169" fontId="17" fillId="4" borderId="7" xfId="2" applyNumberFormat="1" applyFont="1" applyFill="1" applyBorder="1" applyAlignment="1">
      <alignment horizontal="left"/>
    </xf>
    <xf numFmtId="169" fontId="20" fillId="4" borderId="0" xfId="2" applyNumberFormat="1" applyFont="1" applyFill="1" applyBorder="1" applyAlignment="1">
      <alignment horizontal="right" vertical="center"/>
    </xf>
    <xf numFmtId="169" fontId="20" fillId="4" borderId="10" xfId="2" applyNumberFormat="1" applyFont="1" applyFill="1" applyBorder="1" applyAlignment="1">
      <alignment horizontal="center" vertical="center" wrapText="1"/>
    </xf>
    <xf numFmtId="169" fontId="20" fillId="4" borderId="10" xfId="2" applyNumberFormat="1" applyFont="1" applyFill="1" applyBorder="1" applyAlignment="1" applyProtection="1">
      <alignment horizontal="left" vertical="center" wrapText="1"/>
      <protection locked="0"/>
    </xf>
    <xf numFmtId="0" fontId="20" fillId="4" borderId="10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169" fontId="3" fillId="4" borderId="1" xfId="2" applyNumberFormat="1" applyFont="1" applyFill="1" applyBorder="1" applyAlignment="1">
      <alignment vertical="center"/>
    </xf>
    <xf numFmtId="49" fontId="3" fillId="4" borderId="1" xfId="2" applyNumberFormat="1" applyFont="1" applyFill="1" applyBorder="1" applyAlignment="1">
      <alignment horizontal="right" vertical="center" wrapText="1"/>
    </xf>
    <xf numFmtId="169" fontId="20" fillId="4" borderId="1" xfId="2" applyNumberFormat="1" applyFont="1" applyFill="1" applyBorder="1" applyAlignment="1">
      <alignment vertical="center" wrapText="1"/>
    </xf>
    <xf numFmtId="49" fontId="3" fillId="4" borderId="1" xfId="2" applyNumberFormat="1" applyFont="1" applyFill="1" applyBorder="1" applyAlignment="1">
      <alignment horizontal="right" vertical="center"/>
    </xf>
    <xf numFmtId="49" fontId="20" fillId="4" borderId="2" xfId="2" applyNumberFormat="1" applyFont="1" applyFill="1" applyBorder="1" applyAlignment="1">
      <alignment horizontal="right" vertical="center"/>
    </xf>
    <xf numFmtId="168" fontId="20" fillId="4" borderId="2" xfId="2" applyNumberFormat="1" applyFont="1" applyFill="1" applyBorder="1" applyAlignment="1">
      <alignment horizontal="right" vertical="center"/>
    </xf>
    <xf numFmtId="168" fontId="20" fillId="4" borderId="1" xfId="2" applyNumberFormat="1" applyFont="1" applyFill="1" applyBorder="1" applyAlignment="1">
      <alignment horizontal="right" vertical="center" wrapText="1"/>
    </xf>
    <xf numFmtId="168" fontId="20" fillId="0" borderId="1" xfId="2" applyNumberFormat="1" applyFont="1" applyFill="1" applyBorder="1" applyAlignment="1">
      <alignment horizontal="right" vertical="center" wrapText="1"/>
    </xf>
    <xf numFmtId="168" fontId="25" fillId="4" borderId="1" xfId="2" applyNumberFormat="1" applyFont="1" applyFill="1" applyBorder="1" applyAlignment="1">
      <alignment horizontal="right" vertical="center" wrapText="1"/>
    </xf>
    <xf numFmtId="164" fontId="15" fillId="0" borderId="1" xfId="0" applyNumberFormat="1" applyFont="1" applyBorder="1" applyAlignment="1" applyProtection="1">
      <alignment vertical="center"/>
      <protection hidden="1"/>
    </xf>
    <xf numFmtId="164" fontId="15" fillId="0" borderId="1" xfId="0" applyNumberFormat="1" applyFont="1" applyBorder="1" applyAlignment="1">
      <alignment vertical="center"/>
    </xf>
    <xf numFmtId="164" fontId="15" fillId="0" borderId="1" xfId="0" applyNumberFormat="1" applyFont="1" applyBorder="1" applyAlignment="1" applyProtection="1">
      <alignment vertical="center" wrapText="1"/>
      <protection hidden="1"/>
    </xf>
    <xf numFmtId="164" fontId="15" fillId="0" borderId="4" xfId="0" applyNumberFormat="1" applyFont="1" applyBorder="1" applyAlignment="1" applyProtection="1">
      <alignment horizontal="center" vertical="top" wrapText="1"/>
      <protection hidden="1"/>
    </xf>
    <xf numFmtId="164" fontId="15" fillId="0" borderId="5" xfId="0" applyNumberFormat="1" applyFont="1" applyBorder="1" applyAlignment="1" applyProtection="1">
      <alignment horizontal="center" vertical="top" wrapText="1"/>
      <protection hidden="1"/>
    </xf>
    <xf numFmtId="164" fontId="15" fillId="0" borderId="2" xfId="0" applyNumberFormat="1" applyFont="1" applyBorder="1" applyAlignment="1" applyProtection="1">
      <alignment horizontal="center" vertical="top" wrapText="1"/>
      <protection hidden="1"/>
    </xf>
    <xf numFmtId="164" fontId="15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5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5" fillId="2" borderId="5" xfId="0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169" fontId="20" fillId="4" borderId="1" xfId="2" applyNumberFormat="1" applyFont="1" applyFill="1" applyBorder="1" applyAlignment="1">
      <alignment horizontal="center" vertical="center" wrapText="1"/>
    </xf>
    <xf numFmtId="169" fontId="20" fillId="4" borderId="10" xfId="2" applyNumberFormat="1" applyFont="1" applyFill="1" applyBorder="1" applyAlignment="1">
      <alignment horizontal="center" vertical="center" wrapText="1"/>
    </xf>
    <xf numFmtId="169" fontId="20" fillId="4" borderId="8" xfId="2" applyNumberFormat="1" applyFont="1" applyFill="1" applyBorder="1" applyAlignment="1">
      <alignment horizontal="center" vertical="center" wrapText="1"/>
    </xf>
    <xf numFmtId="169" fontId="20" fillId="4" borderId="6" xfId="2" applyNumberFormat="1" applyFont="1" applyFill="1" applyBorder="1" applyAlignment="1">
      <alignment horizontal="center" vertical="center" wrapText="1"/>
    </xf>
    <xf numFmtId="164" fontId="20" fillId="4" borderId="10" xfId="0" applyNumberFormat="1" applyFont="1" applyFill="1" applyBorder="1" applyAlignment="1">
      <alignment horizontal="left" vertical="center" wrapText="1"/>
    </xf>
    <xf numFmtId="164" fontId="20" fillId="4" borderId="8" xfId="0" applyNumberFormat="1" applyFont="1" applyFill="1" applyBorder="1" applyAlignment="1">
      <alignment horizontal="left" vertical="center" wrapText="1"/>
    </xf>
    <xf numFmtId="164" fontId="20" fillId="4" borderId="6" xfId="0" applyNumberFormat="1" applyFont="1" applyFill="1" applyBorder="1" applyAlignment="1">
      <alignment horizontal="left" vertical="center" wrapText="1"/>
    </xf>
    <xf numFmtId="164" fontId="25" fillId="4" borderId="1" xfId="0" applyNumberFormat="1" applyFont="1" applyFill="1" applyBorder="1" applyAlignment="1">
      <alignment horizontal="left" vertical="center" wrapText="1"/>
    </xf>
    <xf numFmtId="169" fontId="20" fillId="4" borderId="10" xfId="2" applyNumberFormat="1" applyFont="1" applyFill="1" applyBorder="1" applyAlignment="1" applyProtection="1">
      <alignment horizontal="left" vertical="center" wrapText="1"/>
      <protection locked="0"/>
    </xf>
    <xf numFmtId="169" fontId="20" fillId="4" borderId="8" xfId="2" applyNumberFormat="1" applyFont="1" applyFill="1" applyBorder="1" applyAlignment="1" applyProtection="1">
      <alignment horizontal="left" vertical="center" wrapText="1"/>
      <protection locked="0"/>
    </xf>
    <xf numFmtId="169" fontId="20" fillId="4" borderId="6" xfId="2" applyNumberFormat="1" applyFont="1" applyFill="1" applyBorder="1" applyAlignment="1" applyProtection="1">
      <alignment horizontal="left" vertical="center" wrapText="1"/>
      <protection locked="0"/>
    </xf>
    <xf numFmtId="169" fontId="20" fillId="4" borderId="1" xfId="2" applyNumberFormat="1" applyFont="1" applyFill="1" applyBorder="1" applyAlignment="1" applyProtection="1">
      <alignment horizontal="left" vertical="center" wrapText="1"/>
      <protection locked="0"/>
    </xf>
    <xf numFmtId="170" fontId="20" fillId="4" borderId="1" xfId="2" applyNumberFormat="1" applyFont="1" applyFill="1" applyBorder="1" applyAlignment="1" applyProtection="1">
      <alignment horizontal="left" vertical="center" wrapText="1"/>
      <protection locked="0"/>
    </xf>
    <xf numFmtId="170" fontId="20" fillId="4" borderId="10" xfId="2" applyNumberFormat="1" applyFont="1" applyFill="1" applyBorder="1" applyAlignment="1" applyProtection="1">
      <alignment horizontal="left" vertical="center" wrapText="1"/>
      <protection locked="0"/>
    </xf>
    <xf numFmtId="170" fontId="20" fillId="4" borderId="8" xfId="2" applyNumberFormat="1" applyFont="1" applyFill="1" applyBorder="1" applyAlignment="1" applyProtection="1">
      <alignment horizontal="left" vertical="center" wrapText="1"/>
      <protection locked="0"/>
    </xf>
    <xf numFmtId="170" fontId="20" fillId="4" borderId="6" xfId="2" applyNumberFormat="1" applyFont="1" applyFill="1" applyBorder="1" applyAlignment="1" applyProtection="1">
      <alignment horizontal="left" vertical="center" wrapText="1"/>
      <protection locked="0"/>
    </xf>
    <xf numFmtId="0" fontId="20" fillId="4" borderId="10" xfId="0" applyFont="1" applyFill="1" applyBorder="1" applyAlignment="1">
      <alignment horizontal="left" vertical="center" wrapText="1"/>
    </xf>
    <xf numFmtId="0" fontId="20" fillId="4" borderId="6" xfId="0" applyFont="1" applyFill="1" applyBorder="1" applyAlignment="1">
      <alignment horizontal="left" vertical="center" wrapText="1"/>
    </xf>
    <xf numFmtId="169" fontId="3" fillId="4" borderId="1" xfId="2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left" vertical="center" wrapText="1"/>
    </xf>
    <xf numFmtId="169" fontId="20" fillId="4" borderId="0" xfId="2" applyNumberFormat="1" applyFont="1" applyFill="1" applyAlignment="1">
      <alignment vertical="center" wrapText="1"/>
    </xf>
    <xf numFmtId="169" fontId="21" fillId="4" borderId="0" xfId="2" applyNumberFormat="1" applyFont="1" applyFill="1" applyAlignment="1"/>
    <xf numFmtId="169" fontId="20" fillId="4" borderId="0" xfId="2" applyNumberFormat="1" applyFont="1" applyFill="1" applyBorder="1" applyAlignment="1">
      <alignment horizontal="left" vertical="center" wrapText="1"/>
    </xf>
    <xf numFmtId="169" fontId="19" fillId="4" borderId="0" xfId="2" applyNumberFormat="1" applyFont="1" applyFill="1" applyBorder="1" applyAlignment="1">
      <alignment horizontal="left" vertical="center" wrapText="1"/>
    </xf>
    <xf numFmtId="173" fontId="20" fillId="4" borderId="1" xfId="2" applyNumberFormat="1" applyFont="1" applyFill="1" applyBorder="1" applyAlignment="1" applyProtection="1">
      <alignment horizontal="left" vertical="center" wrapText="1"/>
      <protection locked="0"/>
    </xf>
    <xf numFmtId="0" fontId="20" fillId="4" borderId="1" xfId="2" applyNumberFormat="1" applyFont="1" applyFill="1" applyBorder="1" applyAlignment="1" applyProtection="1">
      <alignment horizontal="left" vertical="center" wrapText="1"/>
      <protection locked="0"/>
    </xf>
    <xf numFmtId="169" fontId="25" fillId="4" borderId="1" xfId="2" applyNumberFormat="1" applyFont="1" applyFill="1" applyBorder="1" applyAlignment="1">
      <alignment horizontal="left" vertical="center"/>
    </xf>
    <xf numFmtId="169" fontId="3" fillId="4" borderId="10" xfId="2" applyNumberFormat="1" applyFont="1" applyFill="1" applyBorder="1" applyAlignment="1">
      <alignment horizontal="center" vertical="center" wrapText="1"/>
    </xf>
    <xf numFmtId="169" fontId="3" fillId="4" borderId="6" xfId="2" applyNumberFormat="1" applyFont="1" applyFill="1" applyBorder="1" applyAlignment="1">
      <alignment horizontal="center" vertical="center" wrapText="1"/>
    </xf>
    <xf numFmtId="164" fontId="20" fillId="4" borderId="10" xfId="0" applyNumberFormat="1" applyFont="1" applyFill="1" applyBorder="1" applyAlignment="1">
      <alignment horizontal="center" vertical="center" wrapText="1"/>
    </xf>
    <xf numFmtId="164" fontId="20" fillId="4" borderId="8" xfId="0" applyNumberFormat="1" applyFont="1" applyFill="1" applyBorder="1" applyAlignment="1">
      <alignment horizontal="center" vertical="center" wrapText="1"/>
    </xf>
    <xf numFmtId="164" fontId="20" fillId="4" borderId="6" xfId="0" applyNumberFormat="1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164" fontId="20" fillId="0" borderId="8" xfId="0" applyNumberFormat="1" applyFont="1" applyFill="1" applyBorder="1" applyAlignment="1">
      <alignment horizontal="center" vertical="center" wrapText="1"/>
    </xf>
    <xf numFmtId="164" fontId="20" fillId="0" borderId="6" xfId="0" applyNumberFormat="1" applyFont="1" applyFill="1" applyBorder="1" applyAlignment="1">
      <alignment horizontal="center" vertical="center" wrapText="1"/>
    </xf>
    <xf numFmtId="169" fontId="25" fillId="4" borderId="10" xfId="2" applyNumberFormat="1" applyFont="1" applyFill="1" applyBorder="1" applyAlignment="1">
      <alignment horizontal="center" vertical="center"/>
    </xf>
    <xf numFmtId="169" fontId="25" fillId="4" borderId="8" xfId="2" applyNumberFormat="1" applyFont="1" applyFill="1" applyBorder="1" applyAlignment="1">
      <alignment horizontal="center" vertical="center"/>
    </xf>
    <xf numFmtId="169" fontId="25" fillId="4" borderId="6" xfId="2" applyNumberFormat="1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top" wrapText="1"/>
    </xf>
    <xf numFmtId="0" fontId="20" fillId="4" borderId="8" xfId="0" applyFont="1" applyFill="1" applyBorder="1" applyAlignment="1">
      <alignment horizontal="center" vertical="top" wrapText="1"/>
    </xf>
    <xf numFmtId="0" fontId="20" fillId="4" borderId="6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169" fontId="24" fillId="4" borderId="0" xfId="2" applyNumberFormat="1" applyFont="1" applyFill="1" applyAlignment="1">
      <alignment horizontal="center" vertical="center" wrapText="1"/>
    </xf>
    <xf numFmtId="169" fontId="24" fillId="4" borderId="7" xfId="2" applyNumberFormat="1" applyFont="1" applyFill="1" applyBorder="1" applyAlignment="1">
      <alignment horizontal="center" vertical="center" wrapText="1"/>
    </xf>
    <xf numFmtId="170" fontId="20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9" fontId="3" fillId="4" borderId="0" xfId="2" applyNumberFormat="1" applyFont="1" applyFill="1" applyBorder="1" applyAlignment="1">
      <alignment horizontal="left" vertical="center" wrapText="1"/>
    </xf>
    <xf numFmtId="169" fontId="26" fillId="4" borderId="0" xfId="2" applyNumberFormat="1" applyFont="1" applyFill="1" applyAlignment="1">
      <alignment horizontal="center" vertical="center" wrapText="1"/>
    </xf>
    <xf numFmtId="169" fontId="26" fillId="4" borderId="7" xfId="2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Процентный" xfId="3" builtinId="5"/>
    <cellStyle name="Финансовый" xfId="2" builtinId="3"/>
  </cellStyles>
  <dxfs count="2">
    <dxf>
      <fill>
        <patternFill>
          <bgColor theme="4" tint="0.79998168889431442"/>
        </patternFill>
      </fill>
    </dxf>
    <dxf>
      <font>
        <b/>
        <i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16384" width="9.140625" style="1"/>
  </cols>
  <sheetData>
    <row r="1" spans="1:48" ht="30.75" customHeight="1">
      <c r="A1" s="213" t="s">
        <v>39</v>
      </c>
      <c r="B1" s="214"/>
      <c r="C1" s="215" t="s">
        <v>40</v>
      </c>
      <c r="D1" s="216" t="s">
        <v>45</v>
      </c>
      <c r="E1" s="217"/>
      <c r="F1" s="218"/>
      <c r="G1" s="216" t="s">
        <v>17</v>
      </c>
      <c r="H1" s="217"/>
      <c r="I1" s="218"/>
      <c r="J1" s="216" t="s">
        <v>18</v>
      </c>
      <c r="K1" s="217"/>
      <c r="L1" s="218"/>
      <c r="M1" s="216" t="s">
        <v>22</v>
      </c>
      <c r="N1" s="217"/>
      <c r="O1" s="218"/>
      <c r="P1" s="219" t="s">
        <v>23</v>
      </c>
      <c r="Q1" s="220"/>
      <c r="R1" s="216" t="s">
        <v>24</v>
      </c>
      <c r="S1" s="217"/>
      <c r="T1" s="218"/>
      <c r="U1" s="216" t="s">
        <v>25</v>
      </c>
      <c r="V1" s="217"/>
      <c r="W1" s="218"/>
      <c r="X1" s="219" t="s">
        <v>26</v>
      </c>
      <c r="Y1" s="221"/>
      <c r="Z1" s="220"/>
      <c r="AA1" s="219" t="s">
        <v>27</v>
      </c>
      <c r="AB1" s="220"/>
      <c r="AC1" s="216" t="s">
        <v>28</v>
      </c>
      <c r="AD1" s="217"/>
      <c r="AE1" s="218"/>
      <c r="AF1" s="216" t="s">
        <v>29</v>
      </c>
      <c r="AG1" s="217"/>
      <c r="AH1" s="218"/>
      <c r="AI1" s="216" t="s">
        <v>30</v>
      </c>
      <c r="AJ1" s="217"/>
      <c r="AK1" s="218"/>
      <c r="AL1" s="219" t="s">
        <v>31</v>
      </c>
      <c r="AM1" s="220"/>
      <c r="AN1" s="216" t="s">
        <v>32</v>
      </c>
      <c r="AO1" s="217"/>
      <c r="AP1" s="218"/>
      <c r="AQ1" s="216" t="s">
        <v>33</v>
      </c>
      <c r="AR1" s="217"/>
      <c r="AS1" s="218"/>
      <c r="AT1" s="216" t="s">
        <v>34</v>
      </c>
      <c r="AU1" s="217"/>
      <c r="AV1" s="218"/>
    </row>
    <row r="2" spans="1:48" ht="39" customHeight="1">
      <c r="A2" s="214"/>
      <c r="B2" s="214"/>
      <c r="C2" s="215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215" t="s">
        <v>83</v>
      </c>
      <c r="B3" s="215"/>
      <c r="C3" s="4" t="s">
        <v>35</v>
      </c>
      <c r="D3" s="11">
        <f>'таблица 1'!E158</f>
        <v>1016306.2000000001</v>
      </c>
      <c r="E3" s="11" t="e">
        <f>'таблица 1'!#REF!</f>
        <v>#REF!</v>
      </c>
      <c r="F3" s="11" t="e">
        <f>'таблица 1'!#REF!</f>
        <v>#REF!</v>
      </c>
      <c r="G3" s="11" t="e">
        <f>'таблица 1'!#REF!</f>
        <v>#REF!</v>
      </c>
      <c r="H3" s="11" t="e">
        <f>'таблица 1'!#REF!</f>
        <v>#REF!</v>
      </c>
      <c r="I3" s="11" t="e">
        <f>'таблица 1'!#REF!</f>
        <v>#REF!</v>
      </c>
      <c r="J3" s="11" t="e">
        <f>'таблица 1'!#REF!</f>
        <v>#REF!</v>
      </c>
      <c r="K3" s="11" t="e">
        <f>'таблица 1'!#REF!</f>
        <v>#REF!</v>
      </c>
      <c r="L3" s="11" t="e">
        <f>'таблица 1'!#REF!</f>
        <v>#REF!</v>
      </c>
      <c r="M3" s="11" t="e">
        <f>'таблица 1'!#REF!</f>
        <v>#REF!</v>
      </c>
      <c r="N3" s="11" t="e">
        <f>'таблица 1'!#REF!</f>
        <v>#REF!</v>
      </c>
      <c r="O3" s="11" t="e">
        <f>'таблица 1'!#REF!</f>
        <v>#REF!</v>
      </c>
      <c r="P3" s="11" t="e">
        <f>'таблица 1'!#REF!</f>
        <v>#REF!</v>
      </c>
      <c r="Q3" s="11" t="e">
        <f>'таблица 1'!#REF!</f>
        <v>#REF!</v>
      </c>
      <c r="R3" s="11" t="e">
        <f>'таблица 1'!#REF!</f>
        <v>#REF!</v>
      </c>
      <c r="S3" s="11" t="e">
        <f>'таблица 1'!#REF!</f>
        <v>#REF!</v>
      </c>
      <c r="T3" s="11" t="e">
        <f>'таблица 1'!#REF!</f>
        <v>#REF!</v>
      </c>
      <c r="U3" s="11" t="e">
        <f>'таблица 1'!#REF!</f>
        <v>#REF!</v>
      </c>
      <c r="V3" s="11" t="e">
        <f>'таблица 1'!#REF!</f>
        <v>#REF!</v>
      </c>
      <c r="W3" s="11" t="e">
        <f>'таблица 1'!#REF!</f>
        <v>#REF!</v>
      </c>
      <c r="X3" s="11" t="e">
        <f>'таблица 1'!#REF!</f>
        <v>#REF!</v>
      </c>
      <c r="Y3" s="11" t="e">
        <f>'таблица 1'!#REF!</f>
        <v>#REF!</v>
      </c>
      <c r="Z3" s="11" t="e">
        <f>'таблица 1'!#REF!</f>
        <v>#REF!</v>
      </c>
      <c r="AA3" s="11" t="e">
        <f>'таблица 1'!#REF!</f>
        <v>#REF!</v>
      </c>
      <c r="AB3" s="11" t="e">
        <f>'таблица 1'!#REF!</f>
        <v>#REF!</v>
      </c>
      <c r="AC3" s="11" t="e">
        <f>'таблица 1'!#REF!</f>
        <v>#REF!</v>
      </c>
      <c r="AD3" s="11" t="e">
        <f>'таблица 1'!#REF!</f>
        <v>#REF!</v>
      </c>
      <c r="AE3" s="11" t="e">
        <f>'таблица 1'!#REF!</f>
        <v>#REF!</v>
      </c>
      <c r="AF3" s="11" t="e">
        <f>'таблица 1'!#REF!</f>
        <v>#REF!</v>
      </c>
      <c r="AG3" s="11" t="e">
        <f>'таблица 1'!#REF!</f>
        <v>#REF!</v>
      </c>
      <c r="AH3" s="11" t="e">
        <f>'таблица 1'!#REF!</f>
        <v>#REF!</v>
      </c>
      <c r="AI3" s="11" t="e">
        <f>'таблица 1'!#REF!</f>
        <v>#REF!</v>
      </c>
      <c r="AJ3" s="11" t="e">
        <f>'таблица 1'!#REF!</f>
        <v>#REF!</v>
      </c>
      <c r="AK3" s="11" t="e">
        <f>'таблица 1'!#REF!</f>
        <v>#REF!</v>
      </c>
      <c r="AL3" s="11" t="e">
        <f>'таблица 1'!#REF!</f>
        <v>#REF!</v>
      </c>
      <c r="AM3" s="11" t="e">
        <f>'таблица 1'!#REF!</f>
        <v>#REF!</v>
      </c>
      <c r="AN3" s="11" t="e">
        <f>'таблица 1'!#REF!</f>
        <v>#REF!</v>
      </c>
      <c r="AO3" s="11" t="e">
        <f>'таблица 1'!#REF!</f>
        <v>#REF!</v>
      </c>
      <c r="AP3" s="11" t="e">
        <f>'таблица 1'!#REF!</f>
        <v>#REF!</v>
      </c>
      <c r="AQ3" s="11" t="e">
        <f>'таблица 1'!#REF!</f>
        <v>#REF!</v>
      </c>
      <c r="AR3" s="11" t="e">
        <f>'таблица 1'!#REF!</f>
        <v>#REF!</v>
      </c>
      <c r="AS3" s="11" t="e">
        <f>'таблица 1'!#REF!</f>
        <v>#REF!</v>
      </c>
      <c r="AT3" s="11" t="e">
        <f>'таблица 1'!#REF!</f>
        <v>#REF!</v>
      </c>
      <c r="AU3" s="11" t="e">
        <f>'таблица 1'!#REF!</f>
        <v>#REF!</v>
      </c>
      <c r="AV3" s="11" t="e">
        <f>'таблица 1'!#REF!</f>
        <v>#REF!</v>
      </c>
    </row>
    <row r="4" spans="1:48">
      <c r="A4" s="215"/>
      <c r="B4" s="215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15"/>
      <c r="B5" s="215"/>
      <c r="C5" s="8" t="s">
        <v>37</v>
      </c>
      <c r="D5" s="9" t="e">
        <f>'таблица 1'!#REF!</f>
        <v>#REF!</v>
      </c>
      <c r="E5" s="9" t="e">
        <f>'таблица 1'!#REF!</f>
        <v>#REF!</v>
      </c>
      <c r="F5" s="9" t="e">
        <f>'таблица 1'!#REF!</f>
        <v>#REF!</v>
      </c>
      <c r="G5" s="9" t="e">
        <f>'таблица 1'!#REF!</f>
        <v>#REF!</v>
      </c>
      <c r="H5" s="9" t="e">
        <f>'таблица 1'!#REF!</f>
        <v>#REF!</v>
      </c>
      <c r="I5" s="9" t="e">
        <f>'таблица 1'!#REF!</f>
        <v>#REF!</v>
      </c>
      <c r="J5" s="9" t="e">
        <f>'таблица 1'!#REF!</f>
        <v>#REF!</v>
      </c>
      <c r="K5" s="9" t="e">
        <f>'таблица 1'!#REF!</f>
        <v>#REF!</v>
      </c>
      <c r="L5" s="9" t="e">
        <f>'таблица 1'!#REF!</f>
        <v>#REF!</v>
      </c>
      <c r="M5" s="9" t="e">
        <f>'таблица 1'!#REF!</f>
        <v>#REF!</v>
      </c>
      <c r="N5" s="9" t="e">
        <f>'таблица 1'!#REF!</f>
        <v>#REF!</v>
      </c>
      <c r="O5" s="9" t="e">
        <f>'таблица 1'!#REF!</f>
        <v>#REF!</v>
      </c>
      <c r="P5" s="9" t="e">
        <f>'таблица 1'!#REF!</f>
        <v>#REF!</v>
      </c>
      <c r="Q5" s="9" t="e">
        <f>'таблица 1'!#REF!</f>
        <v>#REF!</v>
      </c>
      <c r="R5" s="9" t="e">
        <f>'таблица 1'!#REF!</f>
        <v>#REF!</v>
      </c>
      <c r="S5" s="9" t="e">
        <f>'таблица 1'!#REF!</f>
        <v>#REF!</v>
      </c>
      <c r="T5" s="9" t="e">
        <f>'таблица 1'!#REF!</f>
        <v>#REF!</v>
      </c>
      <c r="U5" s="9" t="e">
        <f>'таблица 1'!#REF!</f>
        <v>#REF!</v>
      </c>
      <c r="V5" s="9" t="e">
        <f>'таблица 1'!#REF!</f>
        <v>#REF!</v>
      </c>
      <c r="W5" s="9" t="e">
        <f>'таблица 1'!#REF!</f>
        <v>#REF!</v>
      </c>
      <c r="X5" s="9" t="e">
        <f>'таблица 1'!#REF!</f>
        <v>#REF!</v>
      </c>
      <c r="Y5" s="9" t="e">
        <f>'таблица 1'!#REF!</f>
        <v>#REF!</v>
      </c>
      <c r="Z5" s="9" t="e">
        <f>'таблица 1'!#REF!</f>
        <v>#REF!</v>
      </c>
      <c r="AA5" s="9" t="e">
        <f>'таблица 1'!#REF!</f>
        <v>#REF!</v>
      </c>
      <c r="AB5" s="9" t="e">
        <f>'таблица 1'!#REF!</f>
        <v>#REF!</v>
      </c>
      <c r="AC5" s="9" t="e">
        <f>'таблица 1'!#REF!</f>
        <v>#REF!</v>
      </c>
      <c r="AD5" s="9" t="e">
        <f>'таблица 1'!#REF!</f>
        <v>#REF!</v>
      </c>
      <c r="AE5" s="9" t="e">
        <f>'таблица 1'!#REF!</f>
        <v>#REF!</v>
      </c>
      <c r="AF5" s="9" t="e">
        <f>'таблица 1'!#REF!</f>
        <v>#REF!</v>
      </c>
      <c r="AG5" s="9" t="e">
        <f>'таблица 1'!#REF!</f>
        <v>#REF!</v>
      </c>
      <c r="AH5" s="9" t="e">
        <f>'таблица 1'!#REF!</f>
        <v>#REF!</v>
      </c>
      <c r="AI5" s="9" t="e">
        <f>'таблица 1'!#REF!</f>
        <v>#REF!</v>
      </c>
      <c r="AJ5" s="9" t="e">
        <f>'таблица 1'!#REF!</f>
        <v>#REF!</v>
      </c>
      <c r="AK5" s="9" t="e">
        <f>'таблица 1'!#REF!</f>
        <v>#REF!</v>
      </c>
      <c r="AL5" s="9" t="e">
        <f>'таблица 1'!#REF!</f>
        <v>#REF!</v>
      </c>
      <c r="AM5" s="9" t="e">
        <f>'таблица 1'!#REF!</f>
        <v>#REF!</v>
      </c>
      <c r="AN5" s="9" t="e">
        <f>'таблица 1'!#REF!</f>
        <v>#REF!</v>
      </c>
      <c r="AO5" s="9" t="e">
        <f>'таблица 1'!#REF!</f>
        <v>#REF!</v>
      </c>
      <c r="AP5" s="9" t="e">
        <f>'таблица 1'!#REF!</f>
        <v>#REF!</v>
      </c>
      <c r="AQ5" s="9" t="e">
        <f>'таблица 1'!#REF!</f>
        <v>#REF!</v>
      </c>
      <c r="AR5" s="9" t="e">
        <f>'таблица 1'!#REF!</f>
        <v>#REF!</v>
      </c>
      <c r="AS5" s="9" t="e">
        <f>'таблица 1'!#REF!</f>
        <v>#REF!</v>
      </c>
      <c r="AT5" s="9" t="e">
        <f>'таблица 1'!#REF!</f>
        <v>#REF!</v>
      </c>
      <c r="AU5" s="9" t="e">
        <f>'таблица 1'!#REF!</f>
        <v>#REF!</v>
      </c>
      <c r="AV5" s="9" t="e">
        <f>'таблица 1'!#REF!</f>
        <v>#REF!</v>
      </c>
    </row>
    <row r="6" spans="1:48" ht="25.5">
      <c r="A6" s="215"/>
      <c r="B6" s="215"/>
      <c r="C6" s="8" t="s">
        <v>2</v>
      </c>
      <c r="D6" s="9">
        <f>'таблица 1'!E159</f>
        <v>264072.00000000006</v>
      </c>
      <c r="E6" s="9" t="e">
        <f>'таблица 1'!#REF!</f>
        <v>#REF!</v>
      </c>
      <c r="F6" s="9" t="e">
        <f>'таблица 1'!#REF!</f>
        <v>#REF!</v>
      </c>
      <c r="G6" s="9" t="e">
        <f>'таблица 1'!#REF!</f>
        <v>#REF!</v>
      </c>
      <c r="H6" s="9" t="e">
        <f>'таблица 1'!#REF!</f>
        <v>#REF!</v>
      </c>
      <c r="I6" s="9" t="e">
        <f>'таблица 1'!#REF!</f>
        <v>#REF!</v>
      </c>
      <c r="J6" s="9" t="e">
        <f>'таблица 1'!#REF!</f>
        <v>#REF!</v>
      </c>
      <c r="K6" s="9" t="e">
        <f>'таблица 1'!#REF!</f>
        <v>#REF!</v>
      </c>
      <c r="L6" s="9" t="e">
        <f>'таблица 1'!#REF!</f>
        <v>#REF!</v>
      </c>
      <c r="M6" s="9" t="e">
        <f>'таблица 1'!#REF!</f>
        <v>#REF!</v>
      </c>
      <c r="N6" s="9" t="e">
        <f>'таблица 1'!#REF!</f>
        <v>#REF!</v>
      </c>
      <c r="O6" s="9" t="e">
        <f>'таблица 1'!#REF!</f>
        <v>#REF!</v>
      </c>
      <c r="P6" s="9" t="e">
        <f>'таблица 1'!#REF!</f>
        <v>#REF!</v>
      </c>
      <c r="Q6" s="9" t="e">
        <f>'таблица 1'!#REF!</f>
        <v>#REF!</v>
      </c>
      <c r="R6" s="9" t="e">
        <f>'таблица 1'!#REF!</f>
        <v>#REF!</v>
      </c>
      <c r="S6" s="9" t="e">
        <f>'таблица 1'!#REF!</f>
        <v>#REF!</v>
      </c>
      <c r="T6" s="9" t="e">
        <f>'таблица 1'!#REF!</f>
        <v>#REF!</v>
      </c>
      <c r="U6" s="9" t="e">
        <f>'таблица 1'!#REF!</f>
        <v>#REF!</v>
      </c>
      <c r="V6" s="9" t="e">
        <f>'таблица 1'!#REF!</f>
        <v>#REF!</v>
      </c>
      <c r="W6" s="9" t="e">
        <f>'таблица 1'!#REF!</f>
        <v>#REF!</v>
      </c>
      <c r="X6" s="9" t="e">
        <f>'таблица 1'!#REF!</f>
        <v>#REF!</v>
      </c>
      <c r="Y6" s="9" t="e">
        <f>'таблица 1'!#REF!</f>
        <v>#REF!</v>
      </c>
      <c r="Z6" s="9" t="e">
        <f>'таблица 1'!#REF!</f>
        <v>#REF!</v>
      </c>
      <c r="AA6" s="9" t="e">
        <f>'таблица 1'!#REF!</f>
        <v>#REF!</v>
      </c>
      <c r="AB6" s="9" t="e">
        <f>'таблица 1'!#REF!</f>
        <v>#REF!</v>
      </c>
      <c r="AC6" s="9" t="e">
        <f>'таблица 1'!#REF!</f>
        <v>#REF!</v>
      </c>
      <c r="AD6" s="9" t="e">
        <f>'таблица 1'!#REF!</f>
        <v>#REF!</v>
      </c>
      <c r="AE6" s="9" t="e">
        <f>'таблица 1'!#REF!</f>
        <v>#REF!</v>
      </c>
      <c r="AF6" s="9" t="e">
        <f>'таблица 1'!#REF!</f>
        <v>#REF!</v>
      </c>
      <c r="AG6" s="9" t="e">
        <f>'таблица 1'!#REF!</f>
        <v>#REF!</v>
      </c>
      <c r="AH6" s="9" t="e">
        <f>'таблица 1'!#REF!</f>
        <v>#REF!</v>
      </c>
      <c r="AI6" s="9" t="e">
        <f>'таблица 1'!#REF!</f>
        <v>#REF!</v>
      </c>
      <c r="AJ6" s="9" t="e">
        <f>'таблица 1'!#REF!</f>
        <v>#REF!</v>
      </c>
      <c r="AK6" s="9" t="e">
        <f>'таблица 1'!#REF!</f>
        <v>#REF!</v>
      </c>
      <c r="AL6" s="9" t="e">
        <f>'таблица 1'!#REF!</f>
        <v>#REF!</v>
      </c>
      <c r="AM6" s="9" t="e">
        <f>'таблица 1'!#REF!</f>
        <v>#REF!</v>
      </c>
      <c r="AN6" s="9" t="e">
        <f>'таблица 1'!#REF!</f>
        <v>#REF!</v>
      </c>
      <c r="AO6" s="9" t="e">
        <f>'таблица 1'!#REF!</f>
        <v>#REF!</v>
      </c>
      <c r="AP6" s="9" t="e">
        <f>'таблица 1'!#REF!</f>
        <v>#REF!</v>
      </c>
      <c r="AQ6" s="9" t="e">
        <f>'таблица 1'!#REF!</f>
        <v>#REF!</v>
      </c>
      <c r="AR6" s="9" t="e">
        <f>'таблица 1'!#REF!</f>
        <v>#REF!</v>
      </c>
      <c r="AS6" s="9" t="e">
        <f>'таблица 1'!#REF!</f>
        <v>#REF!</v>
      </c>
      <c r="AT6" s="9" t="e">
        <f>'таблица 1'!#REF!</f>
        <v>#REF!</v>
      </c>
      <c r="AU6" s="9" t="e">
        <f>'таблица 1'!#REF!</f>
        <v>#REF!</v>
      </c>
      <c r="AV6" s="9" t="e">
        <f>'таблица 1'!#REF!</f>
        <v>#REF!</v>
      </c>
    </row>
    <row r="7" spans="1:48">
      <c r="A7" s="215"/>
      <c r="B7" s="215"/>
      <c r="C7" s="8" t="s">
        <v>44</v>
      </c>
      <c r="D7" s="9" t="e">
        <f>'таблица 1'!#REF!</f>
        <v>#REF!</v>
      </c>
      <c r="E7" s="9" t="e">
        <f>'таблица 1'!#REF!</f>
        <v>#REF!</v>
      </c>
      <c r="F7" s="9" t="e">
        <f>'таблица 1'!#REF!</f>
        <v>#REF!</v>
      </c>
      <c r="G7" s="9" t="e">
        <f>'таблица 1'!#REF!</f>
        <v>#REF!</v>
      </c>
      <c r="H7" s="9" t="e">
        <f>'таблица 1'!#REF!</f>
        <v>#REF!</v>
      </c>
      <c r="I7" s="9" t="e">
        <f>'таблица 1'!#REF!</f>
        <v>#REF!</v>
      </c>
      <c r="J7" s="9" t="e">
        <f>'таблица 1'!#REF!</f>
        <v>#REF!</v>
      </c>
      <c r="K7" s="9" t="e">
        <f>'таблица 1'!#REF!</f>
        <v>#REF!</v>
      </c>
      <c r="L7" s="9" t="e">
        <f>'таблица 1'!#REF!</f>
        <v>#REF!</v>
      </c>
      <c r="M7" s="9" t="e">
        <f>'таблица 1'!#REF!</f>
        <v>#REF!</v>
      </c>
      <c r="N7" s="9" t="e">
        <f>'таблица 1'!#REF!</f>
        <v>#REF!</v>
      </c>
      <c r="O7" s="9" t="e">
        <f>'таблица 1'!#REF!</f>
        <v>#REF!</v>
      </c>
      <c r="P7" s="9" t="e">
        <f>'таблица 1'!#REF!</f>
        <v>#REF!</v>
      </c>
      <c r="Q7" s="9" t="e">
        <f>'таблица 1'!#REF!</f>
        <v>#REF!</v>
      </c>
      <c r="R7" s="9" t="e">
        <f>'таблица 1'!#REF!</f>
        <v>#REF!</v>
      </c>
      <c r="S7" s="9" t="e">
        <f>'таблица 1'!#REF!</f>
        <v>#REF!</v>
      </c>
      <c r="T7" s="9" t="e">
        <f>'таблица 1'!#REF!</f>
        <v>#REF!</v>
      </c>
      <c r="U7" s="9" t="e">
        <f>'таблица 1'!#REF!</f>
        <v>#REF!</v>
      </c>
      <c r="V7" s="9" t="e">
        <f>'таблица 1'!#REF!</f>
        <v>#REF!</v>
      </c>
      <c r="W7" s="9" t="e">
        <f>'таблица 1'!#REF!</f>
        <v>#REF!</v>
      </c>
      <c r="X7" s="9" t="e">
        <f>'таблица 1'!#REF!</f>
        <v>#REF!</v>
      </c>
      <c r="Y7" s="9" t="e">
        <f>'таблица 1'!#REF!</f>
        <v>#REF!</v>
      </c>
      <c r="Z7" s="9" t="e">
        <f>'таблица 1'!#REF!</f>
        <v>#REF!</v>
      </c>
      <c r="AA7" s="9" t="e">
        <f>'таблица 1'!#REF!</f>
        <v>#REF!</v>
      </c>
      <c r="AB7" s="9" t="e">
        <f>'таблица 1'!#REF!</f>
        <v>#REF!</v>
      </c>
      <c r="AC7" s="9" t="e">
        <f>'таблица 1'!#REF!</f>
        <v>#REF!</v>
      </c>
      <c r="AD7" s="9" t="e">
        <f>'таблица 1'!#REF!</f>
        <v>#REF!</v>
      </c>
      <c r="AE7" s="9" t="e">
        <f>'таблица 1'!#REF!</f>
        <v>#REF!</v>
      </c>
      <c r="AF7" s="9" t="e">
        <f>'таблица 1'!#REF!</f>
        <v>#REF!</v>
      </c>
      <c r="AG7" s="9" t="e">
        <f>'таблица 1'!#REF!</f>
        <v>#REF!</v>
      </c>
      <c r="AH7" s="9" t="e">
        <f>'таблица 1'!#REF!</f>
        <v>#REF!</v>
      </c>
      <c r="AI7" s="9" t="e">
        <f>'таблица 1'!#REF!</f>
        <v>#REF!</v>
      </c>
      <c r="AJ7" s="9" t="e">
        <f>'таблица 1'!#REF!</f>
        <v>#REF!</v>
      </c>
      <c r="AK7" s="9" t="e">
        <f>'таблица 1'!#REF!</f>
        <v>#REF!</v>
      </c>
      <c r="AL7" s="9" t="e">
        <f>'таблица 1'!#REF!</f>
        <v>#REF!</v>
      </c>
      <c r="AM7" s="9" t="e">
        <f>'таблица 1'!#REF!</f>
        <v>#REF!</v>
      </c>
      <c r="AN7" s="9" t="e">
        <f>'таблица 1'!#REF!</f>
        <v>#REF!</v>
      </c>
      <c r="AO7" s="9" t="e">
        <f>'таблица 1'!#REF!</f>
        <v>#REF!</v>
      </c>
      <c r="AP7" s="9" t="e">
        <f>'таблица 1'!#REF!</f>
        <v>#REF!</v>
      </c>
      <c r="AQ7" s="9" t="e">
        <f>'таблица 1'!#REF!</f>
        <v>#REF!</v>
      </c>
      <c r="AR7" s="9" t="e">
        <f>'таблица 1'!#REF!</f>
        <v>#REF!</v>
      </c>
      <c r="AS7" s="9" t="e">
        <f>'таблица 1'!#REF!</f>
        <v>#REF!</v>
      </c>
      <c r="AT7" s="9" t="e">
        <f>'таблица 1'!#REF!</f>
        <v>#REF!</v>
      </c>
      <c r="AU7" s="9" t="e">
        <f>'таблица 1'!#REF!</f>
        <v>#REF!</v>
      </c>
      <c r="AV7" s="9" t="e">
        <f>'таблица 1'!#REF!</f>
        <v>#REF!</v>
      </c>
    </row>
    <row r="8" spans="1:48" ht="25.5">
      <c r="A8" s="215"/>
      <c r="B8" s="215"/>
      <c r="C8" s="8" t="s">
        <v>38</v>
      </c>
      <c r="D8" s="9" t="e">
        <f>'таблица 1'!#REF!</f>
        <v>#REF!</v>
      </c>
      <c r="E8" s="9" t="e">
        <f>'таблица 1'!#REF!</f>
        <v>#REF!</v>
      </c>
      <c r="F8" s="9" t="e">
        <f>'таблица 1'!#REF!</f>
        <v>#REF!</v>
      </c>
      <c r="G8" s="9" t="e">
        <f>'таблица 1'!#REF!</f>
        <v>#REF!</v>
      </c>
      <c r="H8" s="9" t="e">
        <f>'таблица 1'!#REF!</f>
        <v>#REF!</v>
      </c>
      <c r="I8" s="9" t="e">
        <f>'таблица 1'!#REF!</f>
        <v>#REF!</v>
      </c>
      <c r="J8" s="9" t="e">
        <f>'таблица 1'!#REF!</f>
        <v>#REF!</v>
      </c>
      <c r="K8" s="9" t="e">
        <f>'таблица 1'!#REF!</f>
        <v>#REF!</v>
      </c>
      <c r="L8" s="9" t="e">
        <f>'таблица 1'!#REF!</f>
        <v>#REF!</v>
      </c>
      <c r="M8" s="9" t="e">
        <f>'таблица 1'!#REF!</f>
        <v>#REF!</v>
      </c>
      <c r="N8" s="9" t="e">
        <f>'таблица 1'!#REF!</f>
        <v>#REF!</v>
      </c>
      <c r="O8" s="9" t="e">
        <f>'таблица 1'!#REF!</f>
        <v>#REF!</v>
      </c>
      <c r="P8" s="9" t="e">
        <f>'таблица 1'!#REF!</f>
        <v>#REF!</v>
      </c>
      <c r="Q8" s="9" t="e">
        <f>'таблица 1'!#REF!</f>
        <v>#REF!</v>
      </c>
      <c r="R8" s="9" t="e">
        <f>'таблица 1'!#REF!</f>
        <v>#REF!</v>
      </c>
      <c r="S8" s="9" t="e">
        <f>'таблица 1'!#REF!</f>
        <v>#REF!</v>
      </c>
      <c r="T8" s="9" t="e">
        <f>'таблица 1'!#REF!</f>
        <v>#REF!</v>
      </c>
      <c r="U8" s="9" t="e">
        <f>'таблица 1'!#REF!</f>
        <v>#REF!</v>
      </c>
      <c r="V8" s="9" t="e">
        <f>'таблица 1'!#REF!</f>
        <v>#REF!</v>
      </c>
      <c r="W8" s="9" t="e">
        <f>'таблица 1'!#REF!</f>
        <v>#REF!</v>
      </c>
      <c r="X8" s="9" t="e">
        <f>'таблица 1'!#REF!</f>
        <v>#REF!</v>
      </c>
      <c r="Y8" s="9" t="e">
        <f>'таблица 1'!#REF!</f>
        <v>#REF!</v>
      </c>
      <c r="Z8" s="9" t="e">
        <f>'таблица 1'!#REF!</f>
        <v>#REF!</v>
      </c>
      <c r="AA8" s="9" t="e">
        <f>'таблица 1'!#REF!</f>
        <v>#REF!</v>
      </c>
      <c r="AB8" s="9" t="e">
        <f>'таблица 1'!#REF!</f>
        <v>#REF!</v>
      </c>
      <c r="AC8" s="9" t="e">
        <f>'таблица 1'!#REF!</f>
        <v>#REF!</v>
      </c>
      <c r="AD8" s="9" t="e">
        <f>'таблица 1'!#REF!</f>
        <v>#REF!</v>
      </c>
      <c r="AE8" s="9" t="e">
        <f>'таблица 1'!#REF!</f>
        <v>#REF!</v>
      </c>
      <c r="AF8" s="9" t="e">
        <f>'таблица 1'!#REF!</f>
        <v>#REF!</v>
      </c>
      <c r="AG8" s="9" t="e">
        <f>'таблица 1'!#REF!</f>
        <v>#REF!</v>
      </c>
      <c r="AH8" s="9" t="e">
        <f>'таблица 1'!#REF!</f>
        <v>#REF!</v>
      </c>
      <c r="AI8" s="9" t="e">
        <f>'таблица 1'!#REF!</f>
        <v>#REF!</v>
      </c>
      <c r="AJ8" s="9" t="e">
        <f>'таблица 1'!#REF!</f>
        <v>#REF!</v>
      </c>
      <c r="AK8" s="9" t="e">
        <f>'таблица 1'!#REF!</f>
        <v>#REF!</v>
      </c>
      <c r="AL8" s="9" t="e">
        <f>'таблица 1'!#REF!</f>
        <v>#REF!</v>
      </c>
      <c r="AM8" s="9" t="e">
        <f>'таблица 1'!#REF!</f>
        <v>#REF!</v>
      </c>
      <c r="AN8" s="9" t="e">
        <f>'таблица 1'!#REF!</f>
        <v>#REF!</v>
      </c>
      <c r="AO8" s="9" t="e">
        <f>'таблица 1'!#REF!</f>
        <v>#REF!</v>
      </c>
      <c r="AP8" s="9" t="e">
        <f>'таблица 1'!#REF!</f>
        <v>#REF!</v>
      </c>
      <c r="AQ8" s="9" t="e">
        <f>'таблица 1'!#REF!</f>
        <v>#REF!</v>
      </c>
      <c r="AR8" s="9" t="e">
        <f>'таблица 1'!#REF!</f>
        <v>#REF!</v>
      </c>
      <c r="AS8" s="9" t="e">
        <f>'таблица 1'!#REF!</f>
        <v>#REF!</v>
      </c>
      <c r="AT8" s="9" t="e">
        <f>'таблица 1'!#REF!</f>
        <v>#REF!</v>
      </c>
      <c r="AU8" s="9" t="e">
        <f>'таблица 1'!#REF!</f>
        <v>#REF!</v>
      </c>
      <c r="AV8" s="9" t="e">
        <f>'таблица 1'!#REF!</f>
        <v>#REF!</v>
      </c>
    </row>
    <row r="9" spans="1:48" ht="25.5">
      <c r="A9" s="215"/>
      <c r="B9" s="215"/>
      <c r="C9" s="8" t="s">
        <v>42</v>
      </c>
      <c r="D9" s="9" t="e">
        <f>'таблица 1'!#REF!</f>
        <v>#REF!</v>
      </c>
      <c r="E9" s="9" t="e">
        <f>'таблица 1'!#REF!</f>
        <v>#REF!</v>
      </c>
      <c r="F9" s="9" t="e">
        <f>'таблица 1'!#REF!</f>
        <v>#REF!</v>
      </c>
      <c r="G9" s="9" t="e">
        <f>'таблица 1'!#REF!</f>
        <v>#REF!</v>
      </c>
      <c r="H9" s="9" t="e">
        <f>'таблица 1'!#REF!</f>
        <v>#REF!</v>
      </c>
      <c r="I9" s="9" t="e">
        <f>'таблица 1'!#REF!</f>
        <v>#REF!</v>
      </c>
      <c r="J9" s="9" t="e">
        <f>'таблица 1'!#REF!</f>
        <v>#REF!</v>
      </c>
      <c r="K9" s="9" t="e">
        <f>'таблица 1'!#REF!</f>
        <v>#REF!</v>
      </c>
      <c r="L9" s="9" t="e">
        <f>'таблица 1'!#REF!</f>
        <v>#REF!</v>
      </c>
      <c r="M9" s="9" t="e">
        <f>'таблица 1'!#REF!</f>
        <v>#REF!</v>
      </c>
      <c r="N9" s="9" t="e">
        <f>'таблица 1'!#REF!</f>
        <v>#REF!</v>
      </c>
      <c r="O9" s="9" t="e">
        <f>'таблица 1'!#REF!</f>
        <v>#REF!</v>
      </c>
      <c r="P9" s="9" t="e">
        <f>'таблица 1'!#REF!</f>
        <v>#REF!</v>
      </c>
      <c r="Q9" s="9" t="e">
        <f>'таблица 1'!#REF!</f>
        <v>#REF!</v>
      </c>
      <c r="R9" s="9" t="e">
        <f>'таблица 1'!#REF!</f>
        <v>#REF!</v>
      </c>
      <c r="S9" s="9" t="e">
        <f>'таблица 1'!#REF!</f>
        <v>#REF!</v>
      </c>
      <c r="T9" s="9" t="e">
        <f>'таблица 1'!#REF!</f>
        <v>#REF!</v>
      </c>
      <c r="U9" s="9" t="e">
        <f>'таблица 1'!#REF!</f>
        <v>#REF!</v>
      </c>
      <c r="V9" s="9" t="e">
        <f>'таблица 1'!#REF!</f>
        <v>#REF!</v>
      </c>
      <c r="W9" s="9" t="e">
        <f>'таблица 1'!#REF!</f>
        <v>#REF!</v>
      </c>
      <c r="X9" s="9" t="e">
        <f>'таблица 1'!#REF!</f>
        <v>#REF!</v>
      </c>
      <c r="Y9" s="9" t="e">
        <f>'таблица 1'!#REF!</f>
        <v>#REF!</v>
      </c>
      <c r="Z9" s="9" t="e">
        <f>'таблица 1'!#REF!</f>
        <v>#REF!</v>
      </c>
      <c r="AA9" s="9" t="e">
        <f>'таблица 1'!#REF!</f>
        <v>#REF!</v>
      </c>
      <c r="AB9" s="9" t="e">
        <f>'таблица 1'!#REF!</f>
        <v>#REF!</v>
      </c>
      <c r="AC9" s="9" t="e">
        <f>'таблица 1'!#REF!</f>
        <v>#REF!</v>
      </c>
      <c r="AD9" s="9" t="e">
        <f>'таблица 1'!#REF!</f>
        <v>#REF!</v>
      </c>
      <c r="AE9" s="9" t="e">
        <f>'таблица 1'!#REF!</f>
        <v>#REF!</v>
      </c>
      <c r="AF9" s="9" t="e">
        <f>'таблица 1'!#REF!</f>
        <v>#REF!</v>
      </c>
      <c r="AG9" s="9" t="e">
        <f>'таблица 1'!#REF!</f>
        <v>#REF!</v>
      </c>
      <c r="AH9" s="9" t="e">
        <f>'таблица 1'!#REF!</f>
        <v>#REF!</v>
      </c>
      <c r="AI9" s="9" t="e">
        <f>'таблица 1'!#REF!</f>
        <v>#REF!</v>
      </c>
      <c r="AJ9" s="9" t="e">
        <f>'таблица 1'!#REF!</f>
        <v>#REF!</v>
      </c>
      <c r="AK9" s="9" t="e">
        <f>'таблица 1'!#REF!</f>
        <v>#REF!</v>
      </c>
      <c r="AL9" s="9" t="e">
        <f>'таблица 1'!#REF!</f>
        <v>#REF!</v>
      </c>
      <c r="AM9" s="9" t="e">
        <f>'таблица 1'!#REF!</f>
        <v>#REF!</v>
      </c>
      <c r="AN9" s="9" t="e">
        <f>'таблица 1'!#REF!</f>
        <v>#REF!</v>
      </c>
      <c r="AO9" s="9" t="e">
        <f>'таблица 1'!#REF!</f>
        <v>#REF!</v>
      </c>
      <c r="AP9" s="9" t="e">
        <f>'таблица 1'!#REF!</f>
        <v>#REF!</v>
      </c>
      <c r="AQ9" s="9" t="e">
        <f>'таблица 1'!#REF!</f>
        <v>#REF!</v>
      </c>
      <c r="AR9" s="9" t="e">
        <f>'таблица 1'!#REF!</f>
        <v>#REF!</v>
      </c>
      <c r="AS9" s="9" t="e">
        <f>'таблица 1'!#REF!</f>
        <v>#REF!</v>
      </c>
      <c r="AT9" s="9" t="e">
        <f>'таблица 1'!#REF!</f>
        <v>#REF!</v>
      </c>
      <c r="AU9" s="9" t="e">
        <f>'таблица 1'!#REF!</f>
        <v>#REF!</v>
      </c>
      <c r="AV9" s="9" t="e">
        <f>'таблица 1'!#REF!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honeticPr fontId="1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23" t="s">
        <v>58</v>
      </c>
      <c r="B1" s="223"/>
      <c r="C1" s="223"/>
      <c r="D1" s="223"/>
      <c r="E1" s="223"/>
    </row>
    <row r="2" spans="1:5">
      <c r="A2" s="12"/>
      <c r="B2" s="12"/>
      <c r="C2" s="12"/>
      <c r="D2" s="12"/>
      <c r="E2" s="12"/>
    </row>
    <row r="3" spans="1:5">
      <c r="A3" s="224" t="s">
        <v>130</v>
      </c>
      <c r="B3" s="224"/>
      <c r="C3" s="224"/>
      <c r="D3" s="224"/>
      <c r="E3" s="224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222" t="s">
        <v>79</v>
      </c>
      <c r="B26" s="222"/>
      <c r="C26" s="222"/>
      <c r="D26" s="222"/>
      <c r="E26" s="222"/>
    </row>
    <row r="27" spans="1:5">
      <c r="A27" s="28"/>
      <c r="B27" s="28"/>
      <c r="C27" s="28"/>
      <c r="D27" s="28"/>
      <c r="E27" s="28"/>
    </row>
    <row r="28" spans="1:5">
      <c r="A28" s="222" t="s">
        <v>80</v>
      </c>
      <c r="B28" s="222"/>
      <c r="C28" s="222"/>
      <c r="D28" s="222"/>
      <c r="E28" s="222"/>
    </row>
    <row r="29" spans="1:5">
      <c r="A29" s="222"/>
      <c r="B29" s="222"/>
      <c r="C29" s="222"/>
      <c r="D29" s="222"/>
      <c r="E29" s="222"/>
    </row>
  </sheetData>
  <mergeCells count="5">
    <mergeCell ref="A29:E29"/>
    <mergeCell ref="A1:E1"/>
    <mergeCell ref="A3:E3"/>
    <mergeCell ref="A26:E26"/>
    <mergeCell ref="A28:E28"/>
  </mergeCells>
  <phoneticPr fontId="16" type="noConversion"/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6"/>
  <sheetViews>
    <sheetView tabSelected="1" zoomScale="80" zoomScaleNormal="80" zoomScaleSheetLayoutView="50" workbookViewId="0">
      <selection activeCell="F164" sqref="F164"/>
    </sheetView>
  </sheetViews>
  <sheetFormatPr defaultRowHeight="15.75"/>
  <cols>
    <col min="1" max="1" width="7.42578125" style="97" customWidth="1"/>
    <col min="2" max="2" width="62.42578125" style="97" customWidth="1"/>
    <col min="3" max="3" width="60.28515625" style="97" customWidth="1"/>
    <col min="4" max="4" width="23.7109375" style="98" customWidth="1"/>
    <col min="5" max="5" width="18.28515625" style="99" customWidth="1"/>
    <col min="6" max="6" width="21" style="124" customWidth="1"/>
    <col min="7" max="7" width="17.85546875" style="125" customWidth="1"/>
    <col min="8" max="8" width="11" style="125" customWidth="1"/>
    <col min="9" max="9" width="77" style="114" customWidth="1"/>
    <col min="10" max="10" width="23" style="94" customWidth="1"/>
    <col min="11" max="16384" width="9.140625" style="94"/>
  </cols>
  <sheetData>
    <row r="1" spans="1:10">
      <c r="I1" s="116" t="s">
        <v>373</v>
      </c>
    </row>
    <row r="2" spans="1:10" ht="30" customHeight="1">
      <c r="B2" s="100"/>
      <c r="C2" s="120"/>
      <c r="D2" s="101"/>
      <c r="E2" s="102"/>
      <c r="F2" s="126"/>
      <c r="G2" s="126"/>
      <c r="I2" s="143" t="s">
        <v>257</v>
      </c>
      <c r="J2" s="126"/>
    </row>
    <row r="3" spans="1:10" ht="16.5" customHeight="1">
      <c r="B3" s="103"/>
      <c r="C3" s="120"/>
      <c r="D3" s="101"/>
      <c r="E3" s="102"/>
      <c r="F3" s="127"/>
      <c r="G3" s="127"/>
      <c r="I3" s="143" t="s">
        <v>361</v>
      </c>
      <c r="J3" s="127"/>
    </row>
    <row r="4" spans="1:10" ht="16.5" customHeight="1">
      <c r="B4" s="103"/>
      <c r="C4" s="120"/>
      <c r="D4" s="101"/>
      <c r="E4" s="102"/>
      <c r="F4" s="127"/>
      <c r="G4" s="127"/>
      <c r="H4" s="127"/>
      <c r="I4" s="143" t="s">
        <v>622</v>
      </c>
      <c r="J4" s="127"/>
    </row>
    <row r="5" spans="1:10" ht="18" customHeight="1">
      <c r="B5" s="117"/>
      <c r="C5" s="121"/>
      <c r="D5" s="101"/>
      <c r="F5" s="139"/>
      <c r="G5" s="128"/>
      <c r="H5" s="139"/>
      <c r="I5" s="168" t="s">
        <v>621</v>
      </c>
      <c r="J5" s="128"/>
    </row>
    <row r="6" spans="1:10" ht="18" customHeight="1">
      <c r="B6" s="117"/>
      <c r="C6" s="121"/>
      <c r="D6" s="101"/>
      <c r="F6" s="139"/>
      <c r="G6" s="128"/>
      <c r="H6" s="139"/>
      <c r="I6" s="168"/>
      <c r="J6" s="128"/>
    </row>
    <row r="7" spans="1:10" ht="27.75" customHeight="1">
      <c r="A7" s="272" t="s">
        <v>583</v>
      </c>
      <c r="B7" s="272"/>
      <c r="C7" s="272"/>
      <c r="D7" s="272"/>
      <c r="E7" s="272"/>
      <c r="F7" s="272"/>
      <c r="G7" s="272"/>
      <c r="H7" s="272"/>
      <c r="I7" s="272"/>
    </row>
    <row r="8" spans="1:10" ht="24.75" customHeight="1">
      <c r="A8" s="273" t="s">
        <v>258</v>
      </c>
      <c r="B8" s="273"/>
      <c r="C8" s="273"/>
      <c r="D8" s="273"/>
      <c r="E8" s="273"/>
      <c r="F8" s="273"/>
      <c r="G8" s="273"/>
      <c r="H8" s="273"/>
      <c r="I8" s="273"/>
    </row>
    <row r="9" spans="1:10" ht="31.5" customHeight="1">
      <c r="A9" s="243" t="s">
        <v>0</v>
      </c>
      <c r="B9" s="243" t="s">
        <v>315</v>
      </c>
      <c r="C9" s="252" t="s">
        <v>47</v>
      </c>
      <c r="D9" s="243" t="s">
        <v>40</v>
      </c>
      <c r="E9" s="243" t="s">
        <v>362</v>
      </c>
      <c r="F9" s="243"/>
      <c r="G9" s="243"/>
      <c r="H9" s="252" t="s">
        <v>365</v>
      </c>
      <c r="I9" s="225" t="s">
        <v>366</v>
      </c>
    </row>
    <row r="10" spans="1:10" ht="51" customHeight="1">
      <c r="A10" s="243"/>
      <c r="B10" s="243"/>
      <c r="C10" s="253"/>
      <c r="D10" s="243"/>
      <c r="E10" s="105" t="s">
        <v>363</v>
      </c>
      <c r="F10" s="105" t="s">
        <v>364</v>
      </c>
      <c r="G10" s="129" t="s">
        <v>316</v>
      </c>
      <c r="H10" s="253"/>
      <c r="I10" s="225"/>
      <c r="J10" s="141"/>
    </row>
    <row r="11" spans="1:10" ht="19.5" customHeight="1">
      <c r="A11" s="118" t="s">
        <v>260</v>
      </c>
      <c r="B11" s="244" t="s">
        <v>261</v>
      </c>
      <c r="C11" s="244"/>
      <c r="D11" s="244"/>
      <c r="E11" s="244"/>
      <c r="F11" s="244"/>
      <c r="G11" s="244"/>
      <c r="H11" s="122"/>
      <c r="I11" s="144"/>
    </row>
    <row r="12" spans="1:10" s="95" customFormat="1" ht="20.25" customHeight="1">
      <c r="A12" s="150" t="s">
        <v>1</v>
      </c>
      <c r="B12" s="244" t="s">
        <v>262</v>
      </c>
      <c r="C12" s="244"/>
      <c r="D12" s="244"/>
      <c r="E12" s="244"/>
      <c r="F12" s="244"/>
      <c r="G12" s="244"/>
      <c r="H12" s="142"/>
      <c r="I12" s="151"/>
    </row>
    <row r="13" spans="1:10" s="96" customFormat="1" ht="24.75" customHeight="1">
      <c r="A13" s="226" t="s">
        <v>397</v>
      </c>
      <c r="B13" s="229" t="s">
        <v>398</v>
      </c>
      <c r="C13" s="254" t="s">
        <v>367</v>
      </c>
      <c r="D13" s="153" t="s">
        <v>41</v>
      </c>
      <c r="E13" s="210">
        <f>E14+E15</f>
        <v>0</v>
      </c>
      <c r="F13" s="211">
        <f t="shared" ref="F13:G13" si="0">F14+F15</f>
        <v>0</v>
      </c>
      <c r="G13" s="211">
        <f t="shared" si="0"/>
        <v>0</v>
      </c>
      <c r="H13" s="154"/>
      <c r="I13" s="144"/>
    </row>
    <row r="14" spans="1:10" s="96" customFormat="1" ht="32.25" customHeight="1">
      <c r="A14" s="227"/>
      <c r="B14" s="230"/>
      <c r="C14" s="255"/>
      <c r="D14" s="153" t="s">
        <v>2</v>
      </c>
      <c r="E14" s="210">
        <v>0</v>
      </c>
      <c r="F14" s="211">
        <v>0</v>
      </c>
      <c r="G14" s="211">
        <v>0</v>
      </c>
      <c r="H14" s="154"/>
      <c r="I14" s="144"/>
    </row>
    <row r="15" spans="1:10" s="96" customFormat="1" ht="24.75" customHeight="1">
      <c r="A15" s="228"/>
      <c r="B15" s="231"/>
      <c r="C15" s="256"/>
      <c r="D15" s="153" t="s">
        <v>44</v>
      </c>
      <c r="E15" s="210">
        <v>0</v>
      </c>
      <c r="F15" s="211">
        <v>0</v>
      </c>
      <c r="G15" s="211">
        <v>0</v>
      </c>
      <c r="H15" s="154"/>
      <c r="I15" s="144"/>
    </row>
    <row r="16" spans="1:10" s="96" customFormat="1" ht="29.25" customHeight="1">
      <c r="A16" s="226" t="s">
        <v>349</v>
      </c>
      <c r="B16" s="229" t="s">
        <v>380</v>
      </c>
      <c r="C16" s="254" t="s">
        <v>367</v>
      </c>
      <c r="D16" s="153" t="s">
        <v>41</v>
      </c>
      <c r="E16" s="210">
        <f>E17+E18</f>
        <v>100</v>
      </c>
      <c r="F16" s="211">
        <f t="shared" ref="F16:G16" si="1">F17+F18</f>
        <v>350</v>
      </c>
      <c r="G16" s="211">
        <f t="shared" si="1"/>
        <v>350</v>
      </c>
      <c r="H16" s="154">
        <f>G16/F16</f>
        <v>1</v>
      </c>
      <c r="I16" s="144"/>
    </row>
    <row r="17" spans="1:9" s="96" customFormat="1" ht="53.25" customHeight="1">
      <c r="A17" s="227"/>
      <c r="B17" s="230"/>
      <c r="C17" s="255"/>
      <c r="D17" s="153" t="s">
        <v>2</v>
      </c>
      <c r="E17" s="210">
        <v>0</v>
      </c>
      <c r="F17" s="211">
        <v>250</v>
      </c>
      <c r="G17" s="211">
        <v>250</v>
      </c>
      <c r="H17" s="154">
        <f>G17/F17</f>
        <v>1</v>
      </c>
      <c r="I17" s="144" t="s">
        <v>425</v>
      </c>
    </row>
    <row r="18" spans="1:9" s="96" customFormat="1" ht="36" customHeight="1">
      <c r="A18" s="228"/>
      <c r="B18" s="231"/>
      <c r="C18" s="256"/>
      <c r="D18" s="153" t="s">
        <v>44</v>
      </c>
      <c r="E18" s="210">
        <v>100</v>
      </c>
      <c r="F18" s="211">
        <v>100</v>
      </c>
      <c r="G18" s="211">
        <v>100</v>
      </c>
      <c r="H18" s="154">
        <f t="shared" ref="H18:H21" si="2">G18/F18</f>
        <v>1</v>
      </c>
      <c r="I18" s="144" t="s">
        <v>412</v>
      </c>
    </row>
    <row r="19" spans="1:9" s="96" customFormat="1" ht="21" customHeight="1">
      <c r="A19" s="225" t="s">
        <v>264</v>
      </c>
      <c r="B19" s="236" t="s">
        <v>259</v>
      </c>
      <c r="C19" s="254" t="s">
        <v>367</v>
      </c>
      <c r="D19" s="153" t="s">
        <v>41</v>
      </c>
      <c r="E19" s="210">
        <f>E20+E21</f>
        <v>519594.7</v>
      </c>
      <c r="F19" s="211">
        <f t="shared" ref="F19" si="3">F20+F21</f>
        <v>515888.69999999995</v>
      </c>
      <c r="G19" s="211">
        <f t="shared" ref="G19" si="4">G20+G21</f>
        <v>515886.49999999994</v>
      </c>
      <c r="H19" s="154">
        <f t="shared" si="2"/>
        <v>0.9999957355142689</v>
      </c>
      <c r="I19" s="144"/>
    </row>
    <row r="20" spans="1:9" s="96" customFormat="1" ht="54" customHeight="1">
      <c r="A20" s="225"/>
      <c r="B20" s="236"/>
      <c r="C20" s="255"/>
      <c r="D20" s="153" t="s">
        <v>2</v>
      </c>
      <c r="E20" s="210">
        <v>423677</v>
      </c>
      <c r="F20" s="210">
        <v>425309.19999999995</v>
      </c>
      <c r="G20" s="211">
        <v>425309.19999999995</v>
      </c>
      <c r="H20" s="155">
        <f t="shared" si="2"/>
        <v>1</v>
      </c>
      <c r="I20" s="145" t="s">
        <v>585</v>
      </c>
    </row>
    <row r="21" spans="1:9" s="96" customFormat="1" ht="54" customHeight="1">
      <c r="A21" s="225"/>
      <c r="B21" s="236"/>
      <c r="C21" s="256"/>
      <c r="D21" s="153" t="s">
        <v>44</v>
      </c>
      <c r="E21" s="210">
        <v>95917.7</v>
      </c>
      <c r="F21" s="210">
        <v>90579.5</v>
      </c>
      <c r="G21" s="211">
        <v>90577.3</v>
      </c>
      <c r="H21" s="155">
        <f t="shared" si="2"/>
        <v>0.99997571194365176</v>
      </c>
      <c r="I21" s="145" t="s">
        <v>586</v>
      </c>
    </row>
    <row r="22" spans="1:9" s="96" customFormat="1" ht="21" customHeight="1">
      <c r="A22" s="225" t="s">
        <v>376</v>
      </c>
      <c r="B22" s="236" t="s">
        <v>377</v>
      </c>
      <c r="C22" s="260" t="s">
        <v>381</v>
      </c>
      <c r="D22" s="153" t="s">
        <v>41</v>
      </c>
      <c r="E22" s="210">
        <f>E23+E24</f>
        <v>34514</v>
      </c>
      <c r="F22" s="210">
        <f t="shared" ref="F22:G22" si="5">F23+F24</f>
        <v>27220</v>
      </c>
      <c r="G22" s="211">
        <f t="shared" si="5"/>
        <v>26140.6</v>
      </c>
      <c r="H22" s="154">
        <f t="shared" ref="H22:H23" si="6">G22/F22</f>
        <v>0.96034533431300506</v>
      </c>
      <c r="I22" s="145"/>
    </row>
    <row r="23" spans="1:9" s="96" customFormat="1" ht="51.75" customHeight="1">
      <c r="A23" s="225"/>
      <c r="B23" s="236"/>
      <c r="C23" s="261"/>
      <c r="D23" s="153" t="s">
        <v>2</v>
      </c>
      <c r="E23" s="210">
        <v>34514</v>
      </c>
      <c r="F23" s="210">
        <v>27220</v>
      </c>
      <c r="G23" s="211">
        <v>26140.6</v>
      </c>
      <c r="H23" s="155">
        <f t="shared" si="6"/>
        <v>0.96034533431300506</v>
      </c>
      <c r="I23" s="145" t="s">
        <v>593</v>
      </c>
    </row>
    <row r="24" spans="1:9" s="96" customFormat="1" ht="28.5" customHeight="1">
      <c r="A24" s="225"/>
      <c r="B24" s="236"/>
      <c r="C24" s="262"/>
      <c r="D24" s="153" t="s">
        <v>44</v>
      </c>
      <c r="E24" s="210">
        <v>0</v>
      </c>
      <c r="F24" s="210">
        <v>0</v>
      </c>
      <c r="G24" s="211">
        <v>0</v>
      </c>
      <c r="H24" s="155"/>
      <c r="I24" s="144"/>
    </row>
    <row r="25" spans="1:9" s="158" customFormat="1" ht="21" customHeight="1">
      <c r="A25" s="156" t="s">
        <v>3</v>
      </c>
      <c r="B25" s="232" t="s">
        <v>263</v>
      </c>
      <c r="C25" s="232"/>
      <c r="D25" s="232"/>
      <c r="E25" s="232"/>
      <c r="F25" s="232"/>
      <c r="G25" s="232"/>
      <c r="H25" s="157"/>
      <c r="I25" s="151"/>
    </row>
    <row r="26" spans="1:9" s="96" customFormat="1" ht="21.75" customHeight="1">
      <c r="A26" s="225" t="s">
        <v>265</v>
      </c>
      <c r="B26" s="236" t="s">
        <v>266</v>
      </c>
      <c r="C26" s="257" t="s">
        <v>319</v>
      </c>
      <c r="D26" s="153" t="s">
        <v>41</v>
      </c>
      <c r="E26" s="210">
        <f>E27+E28</f>
        <v>50</v>
      </c>
      <c r="F26" s="211">
        <f t="shared" ref="F26" si="7">F27+F28</f>
        <v>350</v>
      </c>
      <c r="G26" s="211">
        <f t="shared" ref="G26" si="8">G27+G28</f>
        <v>350</v>
      </c>
      <c r="H26" s="155">
        <f>G26/F26</f>
        <v>1</v>
      </c>
      <c r="I26" s="144"/>
    </row>
    <row r="27" spans="1:9" s="96" customFormat="1" ht="36" customHeight="1">
      <c r="A27" s="225"/>
      <c r="B27" s="236"/>
      <c r="C27" s="258"/>
      <c r="D27" s="153" t="s">
        <v>2</v>
      </c>
      <c r="E27" s="210">
        <v>0</v>
      </c>
      <c r="F27" s="211">
        <v>0</v>
      </c>
      <c r="G27" s="211">
        <v>0</v>
      </c>
      <c r="H27" s="155"/>
      <c r="I27" s="144"/>
    </row>
    <row r="28" spans="1:9" s="96" customFormat="1" ht="33.75" customHeight="1">
      <c r="A28" s="225"/>
      <c r="B28" s="236"/>
      <c r="C28" s="259"/>
      <c r="D28" s="153" t="s">
        <v>44</v>
      </c>
      <c r="E28" s="210">
        <v>50</v>
      </c>
      <c r="F28" s="210">
        <v>350</v>
      </c>
      <c r="G28" s="210">
        <v>350</v>
      </c>
      <c r="H28" s="155">
        <f t="shared" ref="H28:H109" si="9">G28/F28</f>
        <v>1</v>
      </c>
      <c r="I28" s="144" t="s">
        <v>392</v>
      </c>
    </row>
    <row r="29" spans="1:9" s="96" customFormat="1" ht="28.5" customHeight="1">
      <c r="A29" s="225" t="s">
        <v>267</v>
      </c>
      <c r="B29" s="237" t="s">
        <v>382</v>
      </c>
      <c r="C29" s="257" t="s">
        <v>320</v>
      </c>
      <c r="D29" s="153" t="s">
        <v>41</v>
      </c>
      <c r="E29" s="210">
        <f>E30+E31</f>
        <v>342</v>
      </c>
      <c r="F29" s="211">
        <f t="shared" ref="F29:G29" si="10">F30+F31</f>
        <v>612</v>
      </c>
      <c r="G29" s="211">
        <f t="shared" si="10"/>
        <v>612</v>
      </c>
      <c r="H29" s="155">
        <f t="shared" si="9"/>
        <v>1</v>
      </c>
      <c r="I29" s="144"/>
    </row>
    <row r="30" spans="1:9" s="96" customFormat="1" ht="33.75" customHeight="1">
      <c r="A30" s="225"/>
      <c r="B30" s="237"/>
      <c r="C30" s="258"/>
      <c r="D30" s="153" t="s">
        <v>2</v>
      </c>
      <c r="E30" s="210">
        <v>0</v>
      </c>
      <c r="F30" s="211">
        <v>0</v>
      </c>
      <c r="G30" s="211">
        <v>0</v>
      </c>
      <c r="H30" s="155"/>
      <c r="I30" s="144"/>
    </row>
    <row r="31" spans="1:9" s="96" customFormat="1" ht="237" customHeight="1">
      <c r="A31" s="225"/>
      <c r="B31" s="237"/>
      <c r="C31" s="259"/>
      <c r="D31" s="153" t="s">
        <v>44</v>
      </c>
      <c r="E31" s="210">
        <v>342</v>
      </c>
      <c r="F31" s="210">
        <v>612</v>
      </c>
      <c r="G31" s="211">
        <v>612</v>
      </c>
      <c r="H31" s="155">
        <f t="shared" si="9"/>
        <v>1</v>
      </c>
      <c r="I31" s="144" t="s">
        <v>618</v>
      </c>
    </row>
    <row r="32" spans="1:9" s="96" customFormat="1" ht="20.25" customHeight="1">
      <c r="A32" s="226" t="s">
        <v>350</v>
      </c>
      <c r="B32" s="238" t="s">
        <v>351</v>
      </c>
      <c r="C32" s="257" t="s">
        <v>319</v>
      </c>
      <c r="D32" s="153" t="s">
        <v>41</v>
      </c>
      <c r="E32" s="210">
        <f>E33+E34</f>
        <v>168</v>
      </c>
      <c r="F32" s="211">
        <f t="shared" ref="F32" si="11">F33+F34</f>
        <v>318</v>
      </c>
      <c r="G32" s="211">
        <f t="shared" ref="G32" si="12">G33+G34</f>
        <v>318</v>
      </c>
      <c r="H32" s="155">
        <f t="shared" si="9"/>
        <v>1</v>
      </c>
      <c r="I32" s="144"/>
    </row>
    <row r="33" spans="1:9" s="96" customFormat="1" ht="32.25" customHeight="1">
      <c r="A33" s="227"/>
      <c r="B33" s="239"/>
      <c r="C33" s="258"/>
      <c r="D33" s="153" t="s">
        <v>2</v>
      </c>
      <c r="E33" s="210">
        <v>0</v>
      </c>
      <c r="F33" s="211">
        <v>0</v>
      </c>
      <c r="G33" s="211">
        <v>0</v>
      </c>
      <c r="H33" s="155"/>
      <c r="I33" s="144"/>
    </row>
    <row r="34" spans="1:9" s="96" customFormat="1" ht="105.75" customHeight="1">
      <c r="A34" s="228"/>
      <c r="B34" s="240"/>
      <c r="C34" s="259"/>
      <c r="D34" s="153" t="s">
        <v>44</v>
      </c>
      <c r="E34" s="210">
        <v>168</v>
      </c>
      <c r="F34" s="211">
        <v>318</v>
      </c>
      <c r="G34" s="211">
        <v>318</v>
      </c>
      <c r="H34" s="155">
        <f t="shared" si="9"/>
        <v>1</v>
      </c>
      <c r="I34" s="144" t="s">
        <v>430</v>
      </c>
    </row>
    <row r="35" spans="1:9" s="96" customFormat="1" ht="30.75" customHeight="1">
      <c r="A35" s="225" t="s">
        <v>399</v>
      </c>
      <c r="B35" s="237" t="s">
        <v>424</v>
      </c>
      <c r="C35" s="257" t="s">
        <v>321</v>
      </c>
      <c r="D35" s="153" t="s">
        <v>41</v>
      </c>
      <c r="E35" s="210">
        <f>E36+E37</f>
        <v>0</v>
      </c>
      <c r="F35" s="211">
        <f t="shared" ref="F35:G35" si="13">F36+F37</f>
        <v>600</v>
      </c>
      <c r="G35" s="211">
        <f t="shared" si="13"/>
        <v>600</v>
      </c>
      <c r="H35" s="155">
        <f t="shared" ref="H35:H36" si="14">G35/F35</f>
        <v>1</v>
      </c>
      <c r="I35" s="144"/>
    </row>
    <row r="36" spans="1:9" s="96" customFormat="1" ht="120" customHeight="1">
      <c r="A36" s="225"/>
      <c r="B36" s="237"/>
      <c r="C36" s="258"/>
      <c r="D36" s="153" t="s">
        <v>2</v>
      </c>
      <c r="E36" s="210">
        <v>0</v>
      </c>
      <c r="F36" s="211">
        <v>600</v>
      </c>
      <c r="G36" s="211">
        <v>600</v>
      </c>
      <c r="H36" s="155">
        <f t="shared" si="14"/>
        <v>1</v>
      </c>
      <c r="I36" s="144" t="s">
        <v>426</v>
      </c>
    </row>
    <row r="37" spans="1:9" s="96" customFormat="1" ht="26.25" customHeight="1">
      <c r="A37" s="225"/>
      <c r="B37" s="237"/>
      <c r="C37" s="259"/>
      <c r="D37" s="153" t="s">
        <v>44</v>
      </c>
      <c r="E37" s="210">
        <v>0</v>
      </c>
      <c r="F37" s="211">
        <v>0</v>
      </c>
      <c r="G37" s="211">
        <v>0</v>
      </c>
      <c r="H37" s="155"/>
      <c r="I37" s="144"/>
    </row>
    <row r="38" spans="1:9" s="96" customFormat="1" ht="19.5" customHeight="1">
      <c r="A38" s="225" t="s">
        <v>290</v>
      </c>
      <c r="B38" s="237" t="s">
        <v>291</v>
      </c>
      <c r="C38" s="257" t="s">
        <v>320</v>
      </c>
      <c r="D38" s="153" t="s">
        <v>41</v>
      </c>
      <c r="E38" s="210">
        <f>E39+E40</f>
        <v>40</v>
      </c>
      <c r="F38" s="211">
        <f t="shared" ref="F38" si="15">F39+F40</f>
        <v>103</v>
      </c>
      <c r="G38" s="211">
        <f t="shared" ref="G38" si="16">G39+G40</f>
        <v>103</v>
      </c>
      <c r="H38" s="155">
        <f t="shared" si="9"/>
        <v>1</v>
      </c>
      <c r="I38" s="144"/>
    </row>
    <row r="39" spans="1:9" s="96" customFormat="1" ht="36" customHeight="1">
      <c r="A39" s="225"/>
      <c r="B39" s="237"/>
      <c r="C39" s="258"/>
      <c r="D39" s="153" t="s">
        <v>2</v>
      </c>
      <c r="E39" s="210">
        <v>0</v>
      </c>
      <c r="F39" s="211">
        <v>0</v>
      </c>
      <c r="G39" s="211">
        <v>0</v>
      </c>
      <c r="H39" s="155"/>
      <c r="I39" s="144"/>
    </row>
    <row r="40" spans="1:9" s="96" customFormat="1" ht="66.75" customHeight="1">
      <c r="A40" s="225"/>
      <c r="B40" s="237"/>
      <c r="C40" s="259"/>
      <c r="D40" s="153" t="s">
        <v>44</v>
      </c>
      <c r="E40" s="210">
        <v>40</v>
      </c>
      <c r="F40" s="211">
        <v>103</v>
      </c>
      <c r="G40" s="211">
        <v>103</v>
      </c>
      <c r="H40" s="155">
        <f t="shared" si="9"/>
        <v>1</v>
      </c>
      <c r="I40" s="144" t="s">
        <v>431</v>
      </c>
    </row>
    <row r="41" spans="1:9" s="96" customFormat="1" ht="22.5" customHeight="1">
      <c r="A41" s="226" t="s">
        <v>345</v>
      </c>
      <c r="B41" s="238" t="s">
        <v>391</v>
      </c>
      <c r="C41" s="257" t="s">
        <v>320</v>
      </c>
      <c r="D41" s="153" t="s">
        <v>41</v>
      </c>
      <c r="E41" s="210">
        <f>E42+E43</f>
        <v>0</v>
      </c>
      <c r="F41" s="211">
        <f t="shared" ref="F41:G41" si="17">F42+F43</f>
        <v>40</v>
      </c>
      <c r="G41" s="211">
        <f t="shared" si="17"/>
        <v>40</v>
      </c>
      <c r="H41" s="155">
        <f t="shared" ref="H41" si="18">G41/F41</f>
        <v>1</v>
      </c>
      <c r="I41" s="144"/>
    </row>
    <row r="42" spans="1:9" s="96" customFormat="1" ht="33.75" customHeight="1">
      <c r="A42" s="227"/>
      <c r="B42" s="239"/>
      <c r="C42" s="258"/>
      <c r="D42" s="153" t="s">
        <v>2</v>
      </c>
      <c r="E42" s="210">
        <v>0</v>
      </c>
      <c r="F42" s="211">
        <v>0</v>
      </c>
      <c r="G42" s="211">
        <v>0</v>
      </c>
      <c r="H42" s="155"/>
      <c r="I42" s="144"/>
    </row>
    <row r="43" spans="1:9" s="96" customFormat="1" ht="53.25" customHeight="1">
      <c r="A43" s="228"/>
      <c r="B43" s="240"/>
      <c r="C43" s="259"/>
      <c r="D43" s="153" t="s">
        <v>44</v>
      </c>
      <c r="E43" s="210"/>
      <c r="F43" s="211">
        <v>40</v>
      </c>
      <c r="G43" s="211">
        <v>40</v>
      </c>
      <c r="H43" s="155">
        <f t="shared" ref="H43" si="19">G43/F43</f>
        <v>1</v>
      </c>
      <c r="I43" s="144" t="s">
        <v>427</v>
      </c>
    </row>
    <row r="44" spans="1:9" s="96" customFormat="1" ht="22.5" customHeight="1">
      <c r="A44" s="226" t="s">
        <v>389</v>
      </c>
      <c r="B44" s="238" t="s">
        <v>390</v>
      </c>
      <c r="C44" s="257" t="s">
        <v>321</v>
      </c>
      <c r="D44" s="153" t="s">
        <v>41</v>
      </c>
      <c r="E44" s="210">
        <f>E45+E46</f>
        <v>0</v>
      </c>
      <c r="F44" s="211">
        <f t="shared" ref="F44" si="20">F45+F46</f>
        <v>5</v>
      </c>
      <c r="G44" s="211">
        <f t="shared" ref="G44" si="21">G45+G46</f>
        <v>5</v>
      </c>
      <c r="H44" s="155">
        <f t="shared" si="9"/>
        <v>1</v>
      </c>
      <c r="I44" s="144"/>
    </row>
    <row r="45" spans="1:9" s="96" customFormat="1" ht="22.5" customHeight="1">
      <c r="A45" s="227"/>
      <c r="B45" s="239"/>
      <c r="C45" s="258"/>
      <c r="D45" s="153" t="s">
        <v>2</v>
      </c>
      <c r="E45" s="210">
        <v>0</v>
      </c>
      <c r="F45" s="211">
        <v>0</v>
      </c>
      <c r="G45" s="211">
        <v>0</v>
      </c>
      <c r="H45" s="155"/>
      <c r="I45" s="144"/>
    </row>
    <row r="46" spans="1:9" s="96" customFormat="1" ht="22.5" customHeight="1">
      <c r="A46" s="228"/>
      <c r="B46" s="240"/>
      <c r="C46" s="259"/>
      <c r="D46" s="153" t="s">
        <v>44</v>
      </c>
      <c r="E46" s="210"/>
      <c r="F46" s="211">
        <v>5</v>
      </c>
      <c r="G46" s="211">
        <v>5</v>
      </c>
      <c r="H46" s="155">
        <f t="shared" si="9"/>
        <v>1</v>
      </c>
      <c r="I46" s="144" t="s">
        <v>594</v>
      </c>
    </row>
    <row r="47" spans="1:9" s="96" customFormat="1" ht="22.5" customHeight="1">
      <c r="A47" s="226" t="s">
        <v>355</v>
      </c>
      <c r="B47" s="238" t="s">
        <v>383</v>
      </c>
      <c r="C47" s="257" t="s">
        <v>321</v>
      </c>
      <c r="D47" s="153" t="s">
        <v>41</v>
      </c>
      <c r="E47" s="210">
        <f>E48+E49</f>
        <v>158.49999999999997</v>
      </c>
      <c r="F47" s="211">
        <f t="shared" ref="F47" si="22">F48+F49</f>
        <v>158.49999999999997</v>
      </c>
      <c r="G47" s="211">
        <f t="shared" ref="G47" si="23">G48+G49</f>
        <v>158.49999999999997</v>
      </c>
      <c r="H47" s="155">
        <f t="shared" si="9"/>
        <v>1</v>
      </c>
      <c r="I47" s="144"/>
    </row>
    <row r="48" spans="1:9" s="96" customFormat="1" ht="39.75" customHeight="1">
      <c r="A48" s="227"/>
      <c r="B48" s="239"/>
      <c r="C48" s="258"/>
      <c r="D48" s="153" t="s">
        <v>2</v>
      </c>
      <c r="E48" s="210">
        <v>0</v>
      </c>
      <c r="F48" s="211">
        <v>0</v>
      </c>
      <c r="G48" s="211">
        <v>0</v>
      </c>
      <c r="H48" s="155"/>
      <c r="I48" s="144"/>
    </row>
    <row r="49" spans="1:9" s="96" customFormat="1" ht="38.25" customHeight="1">
      <c r="A49" s="228"/>
      <c r="B49" s="240"/>
      <c r="C49" s="259"/>
      <c r="D49" s="153" t="s">
        <v>44</v>
      </c>
      <c r="E49" s="210">
        <v>158.49999999999997</v>
      </c>
      <c r="F49" s="210">
        <v>158.49999999999997</v>
      </c>
      <c r="G49" s="210">
        <v>158.49999999999997</v>
      </c>
      <c r="H49" s="155">
        <f t="shared" si="9"/>
        <v>1</v>
      </c>
      <c r="I49" s="144" t="s">
        <v>587</v>
      </c>
    </row>
    <row r="50" spans="1:9" s="96" customFormat="1" ht="24.75" customHeight="1">
      <c r="A50" s="225" t="s">
        <v>400</v>
      </c>
      <c r="B50" s="236" t="s">
        <v>401</v>
      </c>
      <c r="C50" s="257" t="s">
        <v>320</v>
      </c>
      <c r="D50" s="153" t="s">
        <v>41</v>
      </c>
      <c r="E50" s="210">
        <f>E51+E52</f>
        <v>0</v>
      </c>
      <c r="F50" s="211">
        <f t="shared" ref="F50:G50" si="24">F51+F52</f>
        <v>0</v>
      </c>
      <c r="G50" s="211">
        <f t="shared" si="24"/>
        <v>0</v>
      </c>
      <c r="H50" s="155"/>
      <c r="I50" s="144"/>
    </row>
    <row r="51" spans="1:9" s="96" customFormat="1" ht="33" customHeight="1">
      <c r="A51" s="225"/>
      <c r="B51" s="236"/>
      <c r="C51" s="258"/>
      <c r="D51" s="153" t="s">
        <v>2</v>
      </c>
      <c r="E51" s="210">
        <v>0</v>
      </c>
      <c r="F51" s="211">
        <v>0</v>
      </c>
      <c r="G51" s="211">
        <v>0</v>
      </c>
      <c r="H51" s="155"/>
      <c r="I51" s="145"/>
    </row>
    <row r="52" spans="1:9" s="96" customFormat="1" ht="24.75" customHeight="1">
      <c r="A52" s="225"/>
      <c r="B52" s="236"/>
      <c r="C52" s="259"/>
      <c r="D52" s="153" t="s">
        <v>44</v>
      </c>
      <c r="E52" s="210">
        <v>0</v>
      </c>
      <c r="F52" s="211">
        <v>0</v>
      </c>
      <c r="G52" s="211">
        <v>0</v>
      </c>
      <c r="H52" s="155"/>
      <c r="I52" s="145"/>
    </row>
    <row r="53" spans="1:9" s="96" customFormat="1" ht="29.25" customHeight="1">
      <c r="A53" s="225" t="s">
        <v>268</v>
      </c>
      <c r="B53" s="236" t="s">
        <v>270</v>
      </c>
      <c r="C53" s="257" t="s">
        <v>321</v>
      </c>
      <c r="D53" s="153" t="s">
        <v>41</v>
      </c>
      <c r="E53" s="210">
        <f>E54+E55</f>
        <v>542404.80000000005</v>
      </c>
      <c r="F53" s="211">
        <f t="shared" ref="F53" si="25">F54+F55</f>
        <v>539771.80000000005</v>
      </c>
      <c r="G53" s="211">
        <f t="shared" ref="G53" si="26">G54+G55</f>
        <v>539657.9</v>
      </c>
      <c r="H53" s="155">
        <f t="shared" si="9"/>
        <v>0.99978898490065615</v>
      </c>
      <c r="I53" s="144"/>
    </row>
    <row r="54" spans="1:9" s="96" customFormat="1" ht="71.25" customHeight="1">
      <c r="A54" s="225"/>
      <c r="B54" s="236"/>
      <c r="C54" s="258"/>
      <c r="D54" s="153" t="s">
        <v>2</v>
      </c>
      <c r="E54" s="210">
        <v>491268.3</v>
      </c>
      <c r="F54" s="210">
        <v>485990.70000000007</v>
      </c>
      <c r="G54" s="211">
        <v>485876.8</v>
      </c>
      <c r="H54" s="155">
        <f t="shared" si="9"/>
        <v>0.99976563337528868</v>
      </c>
      <c r="I54" s="145" t="s">
        <v>588</v>
      </c>
    </row>
    <row r="55" spans="1:9" s="96" customFormat="1" ht="54" customHeight="1">
      <c r="A55" s="225"/>
      <c r="B55" s="236"/>
      <c r="C55" s="259"/>
      <c r="D55" s="153" t="s">
        <v>44</v>
      </c>
      <c r="E55" s="210">
        <v>51136.5</v>
      </c>
      <c r="F55" s="211">
        <v>53781.1</v>
      </c>
      <c r="G55" s="211">
        <v>53781.1</v>
      </c>
      <c r="H55" s="155">
        <f t="shared" si="9"/>
        <v>1</v>
      </c>
      <c r="I55" s="145" t="s">
        <v>589</v>
      </c>
    </row>
    <row r="56" spans="1:9" s="96" customFormat="1" ht="22.5" customHeight="1">
      <c r="A56" s="225" t="s">
        <v>269</v>
      </c>
      <c r="B56" s="236" t="s">
        <v>271</v>
      </c>
      <c r="C56" s="257" t="s">
        <v>292</v>
      </c>
      <c r="D56" s="153" t="s">
        <v>41</v>
      </c>
      <c r="E56" s="210">
        <f>E57+E58</f>
        <v>51422.900000000009</v>
      </c>
      <c r="F56" s="211">
        <f t="shared" ref="F56" si="27">F57+F58</f>
        <v>49866.200000000004</v>
      </c>
      <c r="G56" s="211">
        <f t="shared" ref="G56" si="28">G57+G58</f>
        <v>49866.200000000004</v>
      </c>
      <c r="H56" s="155">
        <f t="shared" si="9"/>
        <v>1</v>
      </c>
      <c r="I56" s="145"/>
    </row>
    <row r="57" spans="1:9" s="96" customFormat="1" ht="48.75" customHeight="1">
      <c r="A57" s="225"/>
      <c r="B57" s="236"/>
      <c r="C57" s="258"/>
      <c r="D57" s="153" t="s">
        <v>2</v>
      </c>
      <c r="E57" s="210">
        <v>923.6</v>
      </c>
      <c r="F57" s="211">
        <v>1459.8</v>
      </c>
      <c r="G57" s="211">
        <v>1459.8</v>
      </c>
      <c r="H57" s="155">
        <f t="shared" si="9"/>
        <v>1</v>
      </c>
      <c r="I57" s="145" t="s">
        <v>590</v>
      </c>
    </row>
    <row r="58" spans="1:9" s="96" customFormat="1" ht="39" customHeight="1">
      <c r="A58" s="225"/>
      <c r="B58" s="236"/>
      <c r="C58" s="259"/>
      <c r="D58" s="153" t="s">
        <v>44</v>
      </c>
      <c r="E58" s="210">
        <v>50499.30000000001</v>
      </c>
      <c r="F58" s="211">
        <v>48406.400000000001</v>
      </c>
      <c r="G58" s="211">
        <v>48406.400000000001</v>
      </c>
      <c r="H58" s="155">
        <f t="shared" si="9"/>
        <v>1</v>
      </c>
      <c r="I58" s="145" t="s">
        <v>595</v>
      </c>
    </row>
    <row r="59" spans="1:9" s="158" customFormat="1" ht="21" customHeight="1">
      <c r="A59" s="156" t="s">
        <v>4</v>
      </c>
      <c r="B59" s="232" t="s">
        <v>272</v>
      </c>
      <c r="C59" s="232"/>
      <c r="D59" s="232"/>
      <c r="E59" s="232"/>
      <c r="F59" s="232"/>
      <c r="G59" s="232"/>
      <c r="H59" s="157"/>
      <c r="I59" s="152"/>
    </row>
    <row r="60" spans="1:9" s="96" customFormat="1" ht="33" customHeight="1">
      <c r="A60" s="225" t="s">
        <v>402</v>
      </c>
      <c r="B60" s="236" t="s">
        <v>404</v>
      </c>
      <c r="C60" s="257" t="s">
        <v>405</v>
      </c>
      <c r="D60" s="153" t="s">
        <v>41</v>
      </c>
      <c r="E60" s="210">
        <f>E61+E62</f>
        <v>0</v>
      </c>
      <c r="F60" s="211">
        <f t="shared" ref="F60:G60" si="29">F61+F62</f>
        <v>0</v>
      </c>
      <c r="G60" s="211">
        <f t="shared" si="29"/>
        <v>0</v>
      </c>
      <c r="H60" s="155"/>
      <c r="I60" s="145"/>
    </row>
    <row r="61" spans="1:9" s="96" customFormat="1" ht="33" customHeight="1">
      <c r="A61" s="225"/>
      <c r="B61" s="236"/>
      <c r="C61" s="258"/>
      <c r="D61" s="153" t="s">
        <v>2</v>
      </c>
      <c r="E61" s="210">
        <v>0</v>
      </c>
      <c r="F61" s="211">
        <v>0</v>
      </c>
      <c r="G61" s="211">
        <v>0</v>
      </c>
      <c r="H61" s="155"/>
      <c r="I61" s="185"/>
    </row>
    <row r="62" spans="1:9" s="96" customFormat="1" ht="85.5" customHeight="1">
      <c r="A62" s="225"/>
      <c r="B62" s="236"/>
      <c r="C62" s="259"/>
      <c r="D62" s="153" t="s">
        <v>44</v>
      </c>
      <c r="E62" s="210">
        <v>0</v>
      </c>
      <c r="F62" s="210">
        <v>0</v>
      </c>
      <c r="G62" s="211">
        <v>0</v>
      </c>
      <c r="H62" s="155"/>
      <c r="I62" s="145" t="s">
        <v>422</v>
      </c>
    </row>
    <row r="63" spans="1:9" s="96" customFormat="1" ht="121.5" customHeight="1">
      <c r="A63" s="200" t="s">
        <v>403</v>
      </c>
      <c r="B63" s="201" t="s">
        <v>406</v>
      </c>
      <c r="C63" s="202" t="s">
        <v>319</v>
      </c>
      <c r="D63" s="153" t="s">
        <v>596</v>
      </c>
      <c r="E63" s="210"/>
      <c r="F63" s="210"/>
      <c r="G63" s="210"/>
      <c r="H63" s="184"/>
      <c r="I63" s="144" t="s">
        <v>421</v>
      </c>
    </row>
    <row r="64" spans="1:9" s="96" customFormat="1" ht="21.75" customHeight="1">
      <c r="A64" s="225" t="s">
        <v>273</v>
      </c>
      <c r="B64" s="236" t="s">
        <v>275</v>
      </c>
      <c r="C64" s="257" t="s">
        <v>322</v>
      </c>
      <c r="D64" s="153" t="s">
        <v>41</v>
      </c>
      <c r="E64" s="210">
        <f>E65+E66</f>
        <v>16609</v>
      </c>
      <c r="F64" s="211">
        <f t="shared" ref="F64" si="30">F65+F66</f>
        <v>16783.8</v>
      </c>
      <c r="G64" s="211">
        <f t="shared" ref="G64" si="31">G65+G66</f>
        <v>16783.8</v>
      </c>
      <c r="H64" s="155">
        <f t="shared" si="9"/>
        <v>1</v>
      </c>
      <c r="I64" s="145"/>
    </row>
    <row r="65" spans="1:9" s="96" customFormat="1" ht="33" customHeight="1">
      <c r="A65" s="225"/>
      <c r="B65" s="236"/>
      <c r="C65" s="258"/>
      <c r="D65" s="153" t="s">
        <v>2</v>
      </c>
      <c r="E65" s="210">
        <v>0</v>
      </c>
      <c r="F65" s="211">
        <v>0</v>
      </c>
      <c r="G65" s="211">
        <v>0</v>
      </c>
      <c r="H65" s="155"/>
      <c r="I65" s="145"/>
    </row>
    <row r="66" spans="1:9" s="96" customFormat="1" ht="39.75" customHeight="1">
      <c r="A66" s="225"/>
      <c r="B66" s="236"/>
      <c r="C66" s="259"/>
      <c r="D66" s="153" t="s">
        <v>44</v>
      </c>
      <c r="E66" s="210">
        <v>16609</v>
      </c>
      <c r="F66" s="210">
        <v>16783.8</v>
      </c>
      <c r="G66" s="211">
        <v>16783.8</v>
      </c>
      <c r="H66" s="155">
        <f t="shared" si="9"/>
        <v>1</v>
      </c>
      <c r="I66" s="145" t="s">
        <v>591</v>
      </c>
    </row>
    <row r="67" spans="1:9" s="96" customFormat="1" ht="30.75" customHeight="1">
      <c r="A67" s="225" t="s">
        <v>274</v>
      </c>
      <c r="B67" s="236" t="s">
        <v>276</v>
      </c>
      <c r="C67" s="257" t="s">
        <v>293</v>
      </c>
      <c r="D67" s="153" t="s">
        <v>41</v>
      </c>
      <c r="E67" s="210">
        <f>E68+E69</f>
        <v>27467.499999999996</v>
      </c>
      <c r="F67" s="211">
        <f t="shared" ref="F67" si="32">F68+F69</f>
        <v>27916.700349999999</v>
      </c>
      <c r="G67" s="211">
        <f t="shared" ref="G67" si="33">G68+G69</f>
        <v>27872.300349999998</v>
      </c>
      <c r="H67" s="155">
        <f t="shared" si="9"/>
        <v>0.99840955415778565</v>
      </c>
      <c r="I67" s="145"/>
    </row>
    <row r="68" spans="1:9" s="96" customFormat="1" ht="70.5" customHeight="1">
      <c r="A68" s="225"/>
      <c r="B68" s="236"/>
      <c r="C68" s="258"/>
      <c r="D68" s="153" t="s">
        <v>2</v>
      </c>
      <c r="E68" s="210">
        <v>1525</v>
      </c>
      <c r="F68" s="210">
        <v>1357</v>
      </c>
      <c r="G68" s="211">
        <v>1312.6</v>
      </c>
      <c r="H68" s="155">
        <f t="shared" si="9"/>
        <v>0.96728076639646277</v>
      </c>
      <c r="I68" s="145" t="s">
        <v>604</v>
      </c>
    </row>
    <row r="69" spans="1:9" s="96" customFormat="1" ht="27" customHeight="1">
      <c r="A69" s="225"/>
      <c r="B69" s="236"/>
      <c r="C69" s="259"/>
      <c r="D69" s="153" t="s">
        <v>44</v>
      </c>
      <c r="E69" s="210">
        <v>25942.499999999996</v>
      </c>
      <c r="F69" s="210">
        <v>26559.700349999999</v>
      </c>
      <c r="G69" s="211">
        <v>26559.700349999999</v>
      </c>
      <c r="H69" s="155">
        <f t="shared" si="9"/>
        <v>1</v>
      </c>
      <c r="I69" s="145" t="s">
        <v>592</v>
      </c>
    </row>
    <row r="70" spans="1:9" s="158" customFormat="1" ht="24.75" customHeight="1">
      <c r="A70" s="159"/>
      <c r="B70" s="159" t="s">
        <v>294</v>
      </c>
      <c r="C70" s="159"/>
      <c r="D70" s="160"/>
      <c r="E70" s="212">
        <f>E16+E19+E22+E26+E29+E32+E35+E38+E41+E44+E47+E53+E56+E64+E67</f>
        <v>1192871.3999999999</v>
      </c>
      <c r="F70" s="212">
        <f>F16+F19+F22+F26+F29+F32+F35+F38+F41+F44+F47+F53+F56+F64+F67</f>
        <v>1179983.7003500001</v>
      </c>
      <c r="G70" s="212">
        <f>G16+G19+G22+G26+G29+G32+G35+G38+G41+G44+G47+G53+G56+G64+G67</f>
        <v>1178743.8003499999</v>
      </c>
      <c r="H70" s="161">
        <f>G70/F70</f>
        <v>0.99894922277347364</v>
      </c>
      <c r="I70" s="144"/>
    </row>
    <row r="71" spans="1:9" s="96" customFormat="1" ht="28.5" customHeight="1">
      <c r="A71" s="162" t="s">
        <v>312</v>
      </c>
      <c r="B71" s="232" t="s">
        <v>313</v>
      </c>
      <c r="C71" s="232"/>
      <c r="D71" s="232"/>
      <c r="E71" s="232"/>
      <c r="F71" s="232"/>
      <c r="G71" s="232"/>
      <c r="H71" s="157"/>
      <c r="I71" s="144"/>
    </row>
    <row r="72" spans="1:9" s="96" customFormat="1" ht="21" customHeight="1">
      <c r="A72" s="225" t="s">
        <v>6</v>
      </c>
      <c r="B72" s="236" t="s">
        <v>352</v>
      </c>
      <c r="C72" s="257" t="s">
        <v>319</v>
      </c>
      <c r="D72" s="153" t="s">
        <v>41</v>
      </c>
      <c r="E72" s="210">
        <f>E73+E74</f>
        <v>50</v>
      </c>
      <c r="F72" s="211">
        <f t="shared" ref="F72" si="34">F73+F74</f>
        <v>50</v>
      </c>
      <c r="G72" s="211">
        <f t="shared" ref="G72" si="35">G73+G74</f>
        <v>50</v>
      </c>
      <c r="H72" s="155">
        <f t="shared" si="9"/>
        <v>1</v>
      </c>
      <c r="I72" s="144"/>
    </row>
    <row r="73" spans="1:9" s="96" customFormat="1" ht="33.75" customHeight="1">
      <c r="A73" s="225"/>
      <c r="B73" s="236"/>
      <c r="C73" s="258"/>
      <c r="D73" s="153" t="s">
        <v>2</v>
      </c>
      <c r="E73" s="210">
        <v>0</v>
      </c>
      <c r="F73" s="211">
        <v>0</v>
      </c>
      <c r="G73" s="211">
        <v>0</v>
      </c>
      <c r="H73" s="155"/>
      <c r="I73" s="144"/>
    </row>
    <row r="74" spans="1:9" s="96" customFormat="1" ht="31.5" customHeight="1">
      <c r="A74" s="225"/>
      <c r="B74" s="236"/>
      <c r="C74" s="259"/>
      <c r="D74" s="153" t="s">
        <v>44</v>
      </c>
      <c r="E74" s="210">
        <v>50</v>
      </c>
      <c r="F74" s="210">
        <v>50</v>
      </c>
      <c r="G74" s="211">
        <v>50</v>
      </c>
      <c r="H74" s="155">
        <f t="shared" si="9"/>
        <v>1</v>
      </c>
      <c r="I74" s="144" t="s">
        <v>393</v>
      </c>
    </row>
    <row r="75" spans="1:9" s="96" customFormat="1" ht="25.5" customHeight="1">
      <c r="A75" s="225" t="s">
        <v>7</v>
      </c>
      <c r="B75" s="236" t="s">
        <v>295</v>
      </c>
      <c r="C75" s="257" t="s">
        <v>370</v>
      </c>
      <c r="D75" s="153" t="s">
        <v>41</v>
      </c>
      <c r="E75" s="210">
        <f>E76+E77</f>
        <v>32</v>
      </c>
      <c r="F75" s="211">
        <f t="shared" ref="F75" si="36">F76+F77</f>
        <v>192.9</v>
      </c>
      <c r="G75" s="211">
        <f t="shared" ref="G75" si="37">G76+G77</f>
        <v>192.9</v>
      </c>
      <c r="H75" s="155">
        <f t="shared" si="9"/>
        <v>1</v>
      </c>
      <c r="I75" s="144"/>
    </row>
    <row r="76" spans="1:9" s="96" customFormat="1" ht="35.25" customHeight="1">
      <c r="A76" s="225"/>
      <c r="B76" s="236"/>
      <c r="C76" s="258"/>
      <c r="D76" s="153" t="s">
        <v>2</v>
      </c>
      <c r="E76" s="210">
        <v>0</v>
      </c>
      <c r="F76" s="211">
        <v>0</v>
      </c>
      <c r="G76" s="211">
        <v>0</v>
      </c>
      <c r="H76" s="155"/>
      <c r="I76" s="144"/>
    </row>
    <row r="77" spans="1:9" s="96" customFormat="1" ht="133.5" customHeight="1">
      <c r="A77" s="225"/>
      <c r="B77" s="236"/>
      <c r="C77" s="259"/>
      <c r="D77" s="153" t="s">
        <v>44</v>
      </c>
      <c r="E77" s="210">
        <v>32</v>
      </c>
      <c r="F77" s="211">
        <v>192.9</v>
      </c>
      <c r="G77" s="211">
        <v>192.9</v>
      </c>
      <c r="H77" s="155">
        <f t="shared" si="9"/>
        <v>1</v>
      </c>
      <c r="I77" s="144" t="s">
        <v>597</v>
      </c>
    </row>
    <row r="78" spans="1:9" s="96" customFormat="1" ht="27" customHeight="1">
      <c r="A78" s="225" t="s">
        <v>8</v>
      </c>
      <c r="B78" s="236" t="s">
        <v>296</v>
      </c>
      <c r="C78" s="257" t="s">
        <v>370</v>
      </c>
      <c r="D78" s="153" t="s">
        <v>41</v>
      </c>
      <c r="E78" s="210">
        <f>E79+E80</f>
        <v>160</v>
      </c>
      <c r="F78" s="211">
        <f t="shared" ref="F78" si="38">F79+F80</f>
        <v>569.6</v>
      </c>
      <c r="G78" s="211">
        <f t="shared" ref="G78" si="39">G79+G80</f>
        <v>569.6</v>
      </c>
      <c r="H78" s="155">
        <f t="shared" si="9"/>
        <v>1</v>
      </c>
      <c r="I78" s="144"/>
    </row>
    <row r="79" spans="1:9" s="96" customFormat="1" ht="34.5" customHeight="1">
      <c r="A79" s="225"/>
      <c r="B79" s="236"/>
      <c r="C79" s="258"/>
      <c r="D79" s="153" t="s">
        <v>2</v>
      </c>
      <c r="E79" s="210">
        <v>0</v>
      </c>
      <c r="F79" s="211">
        <v>0</v>
      </c>
      <c r="G79" s="211">
        <v>0</v>
      </c>
      <c r="H79" s="155"/>
      <c r="I79" s="144"/>
    </row>
    <row r="80" spans="1:9" s="96" customFormat="1" ht="70.5" customHeight="1">
      <c r="A80" s="225"/>
      <c r="B80" s="236"/>
      <c r="C80" s="259"/>
      <c r="D80" s="153" t="s">
        <v>44</v>
      </c>
      <c r="E80" s="210">
        <v>160</v>
      </c>
      <c r="F80" s="211">
        <v>569.6</v>
      </c>
      <c r="G80" s="211">
        <v>569.6</v>
      </c>
      <c r="H80" s="155">
        <f t="shared" si="9"/>
        <v>1</v>
      </c>
      <c r="I80" s="144" t="s">
        <v>432</v>
      </c>
    </row>
    <row r="81" spans="1:10" s="96" customFormat="1" ht="35.25" customHeight="1">
      <c r="A81" s="225" t="s">
        <v>14</v>
      </c>
      <c r="B81" s="236" t="s">
        <v>297</v>
      </c>
      <c r="C81" s="257" t="s">
        <v>370</v>
      </c>
      <c r="D81" s="153" t="s">
        <v>41</v>
      </c>
      <c r="E81" s="210">
        <f>E82+E83</f>
        <v>80</v>
      </c>
      <c r="F81" s="211">
        <f t="shared" ref="F81" si="40">F82+F83</f>
        <v>200</v>
      </c>
      <c r="G81" s="211">
        <f t="shared" ref="G81" si="41">G82+G83</f>
        <v>200</v>
      </c>
      <c r="H81" s="155">
        <f t="shared" si="9"/>
        <v>1</v>
      </c>
      <c r="I81" s="144"/>
    </row>
    <row r="82" spans="1:10" s="96" customFormat="1" ht="35.25" customHeight="1">
      <c r="A82" s="225"/>
      <c r="B82" s="236"/>
      <c r="C82" s="258"/>
      <c r="D82" s="153" t="s">
        <v>2</v>
      </c>
      <c r="E82" s="210">
        <v>0</v>
      </c>
      <c r="F82" s="211">
        <v>50</v>
      </c>
      <c r="G82" s="211">
        <v>50</v>
      </c>
      <c r="H82" s="155">
        <f t="shared" si="9"/>
        <v>1</v>
      </c>
      <c r="I82" s="144" t="s">
        <v>598</v>
      </c>
    </row>
    <row r="83" spans="1:10" s="96" customFormat="1" ht="54.75" customHeight="1">
      <c r="A83" s="225"/>
      <c r="B83" s="236"/>
      <c r="C83" s="259"/>
      <c r="D83" s="153" t="s">
        <v>44</v>
      </c>
      <c r="E83" s="210">
        <v>80</v>
      </c>
      <c r="F83" s="210">
        <v>150</v>
      </c>
      <c r="G83" s="210">
        <v>150</v>
      </c>
      <c r="H83" s="155">
        <f t="shared" si="9"/>
        <v>1</v>
      </c>
      <c r="I83" s="144" t="s">
        <v>605</v>
      </c>
    </row>
    <row r="84" spans="1:10" s="96" customFormat="1" ht="33" customHeight="1">
      <c r="A84" s="225" t="s">
        <v>15</v>
      </c>
      <c r="B84" s="274" t="s">
        <v>407</v>
      </c>
      <c r="C84" s="257" t="s">
        <v>322</v>
      </c>
      <c r="D84" s="153" t="s">
        <v>41</v>
      </c>
      <c r="E84" s="210">
        <f>E85+E86</f>
        <v>0</v>
      </c>
      <c r="F84" s="211">
        <f t="shared" ref="F84:G84" si="42">F85+F86</f>
        <v>0</v>
      </c>
      <c r="G84" s="211">
        <f t="shared" si="42"/>
        <v>0</v>
      </c>
      <c r="H84" s="155"/>
      <c r="I84" s="144"/>
    </row>
    <row r="85" spans="1:10" s="96" customFormat="1" ht="33" customHeight="1">
      <c r="A85" s="225"/>
      <c r="B85" s="274"/>
      <c r="C85" s="258"/>
      <c r="D85" s="153" t="s">
        <v>2</v>
      </c>
      <c r="E85" s="210">
        <v>0</v>
      </c>
      <c r="F85" s="211">
        <v>0</v>
      </c>
      <c r="G85" s="211">
        <v>0</v>
      </c>
      <c r="H85" s="155"/>
      <c r="I85" s="144"/>
    </row>
    <row r="86" spans="1:10" s="96" customFormat="1" ht="33" customHeight="1">
      <c r="A86" s="225"/>
      <c r="B86" s="274"/>
      <c r="C86" s="259"/>
      <c r="D86" s="153" t="s">
        <v>44</v>
      </c>
      <c r="E86" s="210">
        <v>0</v>
      </c>
      <c r="F86" s="211">
        <v>0</v>
      </c>
      <c r="G86" s="211">
        <v>0</v>
      </c>
      <c r="H86" s="155"/>
      <c r="I86" s="144"/>
    </row>
    <row r="87" spans="1:10" s="96" customFormat="1" ht="18" customHeight="1">
      <c r="A87" s="225" t="s">
        <v>353</v>
      </c>
      <c r="B87" s="274" t="s">
        <v>354</v>
      </c>
      <c r="C87" s="257" t="s">
        <v>322</v>
      </c>
      <c r="D87" s="153" t="s">
        <v>41</v>
      </c>
      <c r="E87" s="210">
        <f>E88+E89</f>
        <v>0</v>
      </c>
      <c r="F87" s="211">
        <f t="shared" ref="F87" si="43">F88+F89</f>
        <v>0</v>
      </c>
      <c r="G87" s="211">
        <f t="shared" ref="G87" si="44">G88+G89</f>
        <v>0</v>
      </c>
      <c r="H87" s="155"/>
      <c r="I87" s="144"/>
    </row>
    <row r="88" spans="1:10" s="96" customFormat="1" ht="36" customHeight="1">
      <c r="A88" s="225"/>
      <c r="B88" s="274"/>
      <c r="C88" s="258"/>
      <c r="D88" s="153" t="s">
        <v>2</v>
      </c>
      <c r="E88" s="210">
        <v>0</v>
      </c>
      <c r="F88" s="211">
        <v>0</v>
      </c>
      <c r="G88" s="211">
        <v>0</v>
      </c>
      <c r="H88" s="155"/>
      <c r="I88" s="144"/>
    </row>
    <row r="89" spans="1:10" s="96" customFormat="1" ht="21" customHeight="1">
      <c r="A89" s="225"/>
      <c r="B89" s="274"/>
      <c r="C89" s="259"/>
      <c r="D89" s="153" t="s">
        <v>44</v>
      </c>
      <c r="E89" s="210">
        <v>0</v>
      </c>
      <c r="F89" s="211">
        <v>0</v>
      </c>
      <c r="G89" s="211">
        <v>0</v>
      </c>
      <c r="H89" s="155"/>
      <c r="I89" s="144"/>
    </row>
    <row r="90" spans="1:10" s="158" customFormat="1">
      <c r="A90" s="163"/>
      <c r="B90" s="159" t="s">
        <v>314</v>
      </c>
      <c r="C90" s="159"/>
      <c r="D90" s="160"/>
      <c r="E90" s="212">
        <f>E72+E75+E78+E81+E87</f>
        <v>322</v>
      </c>
      <c r="F90" s="212">
        <f t="shared" ref="F90:G90" si="45">F72+F75+F78+F81+F87</f>
        <v>1012.5</v>
      </c>
      <c r="G90" s="212">
        <f t="shared" si="45"/>
        <v>1012.5</v>
      </c>
      <c r="H90" s="161">
        <f t="shared" si="9"/>
        <v>1</v>
      </c>
      <c r="I90" s="144"/>
    </row>
    <row r="91" spans="1:10" s="96" customFormat="1" ht="19.5" customHeight="1">
      <c r="A91" s="162" t="s">
        <v>277</v>
      </c>
      <c r="B91" s="232" t="s">
        <v>278</v>
      </c>
      <c r="C91" s="232"/>
      <c r="D91" s="232"/>
      <c r="E91" s="232"/>
      <c r="F91" s="232"/>
      <c r="G91" s="232"/>
      <c r="H91" s="157"/>
      <c r="I91" s="144"/>
    </row>
    <row r="92" spans="1:10" s="96" customFormat="1" ht="36.75" customHeight="1">
      <c r="A92" s="225" t="s">
        <v>16</v>
      </c>
      <c r="B92" s="249" t="s">
        <v>613</v>
      </c>
      <c r="C92" s="257" t="s">
        <v>607</v>
      </c>
      <c r="D92" s="153" t="s">
        <v>41</v>
      </c>
      <c r="E92" s="210">
        <f>E93+E94</f>
        <v>0</v>
      </c>
      <c r="F92" s="211">
        <f t="shared" ref="F92" si="46">F93+F94</f>
        <v>522572.10000000003</v>
      </c>
      <c r="G92" s="211">
        <f t="shared" ref="G92" si="47">G93+G94</f>
        <v>511980.60000000003</v>
      </c>
      <c r="H92" s="155">
        <f t="shared" si="9"/>
        <v>0.97973198339520995</v>
      </c>
      <c r="I92" s="144"/>
      <c r="J92" s="164"/>
    </row>
    <row r="93" spans="1:10" s="96" customFormat="1" ht="36.75" customHeight="1">
      <c r="A93" s="225"/>
      <c r="B93" s="249"/>
      <c r="C93" s="258"/>
      <c r="D93" s="153" t="s">
        <v>2</v>
      </c>
      <c r="E93" s="210">
        <v>0</v>
      </c>
      <c r="F93" s="211">
        <v>409630.9</v>
      </c>
      <c r="G93" s="211">
        <v>409630.9</v>
      </c>
      <c r="H93" s="155">
        <f t="shared" si="9"/>
        <v>1</v>
      </c>
      <c r="I93" s="144" t="s">
        <v>599</v>
      </c>
    </row>
    <row r="94" spans="1:10" s="96" customFormat="1" ht="69" customHeight="1">
      <c r="A94" s="225"/>
      <c r="B94" s="249"/>
      <c r="C94" s="259"/>
      <c r="D94" s="153" t="s">
        <v>44</v>
      </c>
      <c r="E94" s="210">
        <v>0</v>
      </c>
      <c r="F94" s="211">
        <v>112941.2</v>
      </c>
      <c r="G94" s="211">
        <v>102349.7</v>
      </c>
      <c r="H94" s="155">
        <f t="shared" si="9"/>
        <v>0.90622111328726807</v>
      </c>
      <c r="I94" s="144" t="s">
        <v>615</v>
      </c>
    </row>
    <row r="95" spans="1:10" s="96" customFormat="1" ht="34.5" customHeight="1">
      <c r="A95" s="225" t="s">
        <v>298</v>
      </c>
      <c r="B95" s="233" t="s">
        <v>384</v>
      </c>
      <c r="C95" s="257" t="s">
        <v>385</v>
      </c>
      <c r="D95" s="153" t="s">
        <v>41</v>
      </c>
      <c r="E95" s="210">
        <f>E96+E97</f>
        <v>7454.6</v>
      </c>
      <c r="F95" s="211">
        <f t="shared" ref="F95" si="48">F96+F97</f>
        <v>6096.9</v>
      </c>
      <c r="G95" s="211">
        <f t="shared" ref="G95" si="49">G96+G97</f>
        <v>6096.9</v>
      </c>
      <c r="H95" s="155">
        <f t="shared" si="9"/>
        <v>1</v>
      </c>
      <c r="I95" s="144"/>
    </row>
    <row r="96" spans="1:10" s="96" customFormat="1" ht="35.25" customHeight="1">
      <c r="A96" s="225"/>
      <c r="B96" s="234"/>
      <c r="C96" s="258"/>
      <c r="D96" s="153" t="s">
        <v>2</v>
      </c>
      <c r="E96" s="210">
        <v>0</v>
      </c>
      <c r="F96" s="211">
        <v>0</v>
      </c>
      <c r="G96" s="211">
        <v>0</v>
      </c>
      <c r="H96" s="155"/>
      <c r="I96" s="144"/>
    </row>
    <row r="97" spans="1:9" s="96" customFormat="1" ht="34.5" customHeight="1">
      <c r="A97" s="225"/>
      <c r="B97" s="235"/>
      <c r="C97" s="259"/>
      <c r="D97" s="153" t="s">
        <v>44</v>
      </c>
      <c r="E97" s="210">
        <v>7454.6</v>
      </c>
      <c r="F97" s="211">
        <v>6096.9</v>
      </c>
      <c r="G97" s="211">
        <v>6096.9</v>
      </c>
      <c r="H97" s="155">
        <f t="shared" si="9"/>
        <v>1</v>
      </c>
      <c r="I97" s="144" t="s">
        <v>384</v>
      </c>
    </row>
    <row r="98" spans="1:9" s="96" customFormat="1" ht="21" customHeight="1">
      <c r="A98" s="226" t="s">
        <v>346</v>
      </c>
      <c r="B98" s="233" t="s">
        <v>386</v>
      </c>
      <c r="C98" s="257" t="s">
        <v>323</v>
      </c>
      <c r="D98" s="153" t="s">
        <v>41</v>
      </c>
      <c r="E98" s="210">
        <f>E99+E100</f>
        <v>0</v>
      </c>
      <c r="F98" s="211">
        <f t="shared" ref="F98" si="50">F99+F100</f>
        <v>170.1</v>
      </c>
      <c r="G98" s="211">
        <f t="shared" ref="G98" si="51">G99+G100</f>
        <v>170.1</v>
      </c>
      <c r="H98" s="155">
        <f t="shared" si="9"/>
        <v>1</v>
      </c>
      <c r="I98" s="144"/>
    </row>
    <row r="99" spans="1:9" s="96" customFormat="1" ht="33.75" customHeight="1">
      <c r="A99" s="227"/>
      <c r="B99" s="234"/>
      <c r="C99" s="258"/>
      <c r="D99" s="153" t="s">
        <v>2</v>
      </c>
      <c r="E99" s="210">
        <v>0</v>
      </c>
      <c r="F99" s="211">
        <v>0</v>
      </c>
      <c r="G99" s="211">
        <v>0</v>
      </c>
      <c r="H99" s="155"/>
      <c r="I99" s="144"/>
    </row>
    <row r="100" spans="1:9" s="96" customFormat="1" ht="36.75" customHeight="1">
      <c r="A100" s="228"/>
      <c r="B100" s="235"/>
      <c r="C100" s="259"/>
      <c r="D100" s="153" t="s">
        <v>44</v>
      </c>
      <c r="E100" s="210">
        <v>0</v>
      </c>
      <c r="F100" s="211">
        <v>170.1</v>
      </c>
      <c r="G100" s="211">
        <v>170.1</v>
      </c>
      <c r="H100" s="155">
        <f t="shared" si="9"/>
        <v>1</v>
      </c>
      <c r="I100" s="144" t="s">
        <v>600</v>
      </c>
    </row>
    <row r="101" spans="1:9" s="96" customFormat="1" ht="33" customHeight="1">
      <c r="A101" s="225" t="s">
        <v>299</v>
      </c>
      <c r="B101" s="236" t="s">
        <v>387</v>
      </c>
      <c r="C101" s="257" t="s">
        <v>385</v>
      </c>
      <c r="D101" s="153" t="s">
        <v>41</v>
      </c>
      <c r="E101" s="210">
        <f>E102+E103</f>
        <v>7645.4000000000005</v>
      </c>
      <c r="F101" s="211">
        <f t="shared" ref="F101" si="52">F102+F103</f>
        <v>19139.099999999999</v>
      </c>
      <c r="G101" s="211">
        <f t="shared" ref="G101" si="53">G102+G103</f>
        <v>14620.300000000001</v>
      </c>
      <c r="H101" s="155">
        <f t="shared" si="9"/>
        <v>0.76389694395243257</v>
      </c>
      <c r="I101" s="144"/>
    </row>
    <row r="102" spans="1:9" s="96" customFormat="1" ht="54" customHeight="1">
      <c r="A102" s="225"/>
      <c r="B102" s="236"/>
      <c r="C102" s="258"/>
      <c r="D102" s="153" t="s">
        <v>2</v>
      </c>
      <c r="E102" s="210">
        <v>0</v>
      </c>
      <c r="F102" s="211">
        <v>890.1</v>
      </c>
      <c r="G102" s="211">
        <v>890.1</v>
      </c>
      <c r="H102" s="155">
        <f t="shared" si="9"/>
        <v>1</v>
      </c>
      <c r="I102" s="144" t="s">
        <v>428</v>
      </c>
    </row>
    <row r="103" spans="1:9" s="96" customFormat="1" ht="150" customHeight="1">
      <c r="A103" s="225"/>
      <c r="B103" s="236"/>
      <c r="C103" s="259"/>
      <c r="D103" s="153" t="s">
        <v>44</v>
      </c>
      <c r="E103" s="210">
        <v>7645.4000000000005</v>
      </c>
      <c r="F103" s="211">
        <v>18249</v>
      </c>
      <c r="G103" s="211">
        <v>13730.2</v>
      </c>
      <c r="H103" s="155">
        <f t="shared" si="9"/>
        <v>0.75238095238095237</v>
      </c>
      <c r="I103" s="144" t="s">
        <v>614</v>
      </c>
    </row>
    <row r="104" spans="1:9" s="96" customFormat="1" ht="17.25" customHeight="1">
      <c r="A104" s="225" t="s">
        <v>408</v>
      </c>
      <c r="B104" s="236" t="s">
        <v>409</v>
      </c>
      <c r="C104" s="257" t="s">
        <v>323</v>
      </c>
      <c r="D104" s="153" t="s">
        <v>41</v>
      </c>
      <c r="E104" s="210">
        <f>E105+E106</f>
        <v>0</v>
      </c>
      <c r="F104" s="211">
        <f t="shared" ref="F104:G104" si="54">F105+F106</f>
        <v>0</v>
      </c>
      <c r="G104" s="211">
        <f t="shared" si="54"/>
        <v>0</v>
      </c>
      <c r="H104" s="155"/>
      <c r="I104" s="144"/>
    </row>
    <row r="105" spans="1:9" s="96" customFormat="1" ht="37.5" customHeight="1">
      <c r="A105" s="225"/>
      <c r="B105" s="236"/>
      <c r="C105" s="258"/>
      <c r="D105" s="153" t="s">
        <v>2</v>
      </c>
      <c r="E105" s="210">
        <v>0</v>
      </c>
      <c r="F105" s="211">
        <v>0</v>
      </c>
      <c r="G105" s="211">
        <v>0</v>
      </c>
      <c r="H105" s="155"/>
      <c r="I105" s="144"/>
    </row>
    <row r="106" spans="1:9" s="96" customFormat="1" ht="21" customHeight="1">
      <c r="A106" s="225"/>
      <c r="B106" s="236"/>
      <c r="C106" s="259"/>
      <c r="D106" s="153" t="s">
        <v>44</v>
      </c>
      <c r="E106" s="210">
        <v>0</v>
      </c>
      <c r="F106" s="211">
        <v>0</v>
      </c>
      <c r="G106" s="211">
        <v>0</v>
      </c>
      <c r="H106" s="155"/>
      <c r="I106" s="144"/>
    </row>
    <row r="107" spans="1:9" s="96" customFormat="1" ht="24" customHeight="1">
      <c r="A107" s="225" t="s">
        <v>279</v>
      </c>
      <c r="B107" s="236" t="s">
        <v>281</v>
      </c>
      <c r="C107" s="257" t="s">
        <v>371</v>
      </c>
      <c r="D107" s="153" t="s">
        <v>41</v>
      </c>
      <c r="E107" s="210">
        <f>E108+E109</f>
        <v>100</v>
      </c>
      <c r="F107" s="211">
        <f t="shared" ref="F107" si="55">F108+F109</f>
        <v>103.1</v>
      </c>
      <c r="G107" s="211">
        <f t="shared" ref="G107" si="56">G108+G109</f>
        <v>103.1</v>
      </c>
      <c r="H107" s="155">
        <f t="shared" si="9"/>
        <v>1</v>
      </c>
      <c r="I107" s="144"/>
    </row>
    <row r="108" spans="1:9" s="96" customFormat="1" ht="37.5" customHeight="1">
      <c r="A108" s="225"/>
      <c r="B108" s="236"/>
      <c r="C108" s="258"/>
      <c r="D108" s="153" t="s">
        <v>2</v>
      </c>
      <c r="E108" s="210">
        <v>0</v>
      </c>
      <c r="F108" s="211">
        <v>0</v>
      </c>
      <c r="G108" s="211">
        <v>0</v>
      </c>
      <c r="H108" s="155"/>
      <c r="I108" s="144"/>
    </row>
    <row r="109" spans="1:9" s="96" customFormat="1" ht="36" customHeight="1">
      <c r="A109" s="225"/>
      <c r="B109" s="236"/>
      <c r="C109" s="259"/>
      <c r="D109" s="153" t="s">
        <v>44</v>
      </c>
      <c r="E109" s="210">
        <v>100</v>
      </c>
      <c r="F109" s="211">
        <v>103.1</v>
      </c>
      <c r="G109" s="211">
        <v>103.1</v>
      </c>
      <c r="H109" s="155">
        <f t="shared" si="9"/>
        <v>1</v>
      </c>
      <c r="I109" s="145" t="s">
        <v>420</v>
      </c>
    </row>
    <row r="110" spans="1:9" s="96" customFormat="1" ht="22.5" customHeight="1">
      <c r="A110" s="225" t="s">
        <v>300</v>
      </c>
      <c r="B110" s="236" t="s">
        <v>301</v>
      </c>
      <c r="C110" s="257" t="s">
        <v>323</v>
      </c>
      <c r="D110" s="153" t="s">
        <v>41</v>
      </c>
      <c r="E110" s="210">
        <f>E111+E112</f>
        <v>0</v>
      </c>
      <c r="F110" s="211">
        <f t="shared" ref="F110:G110" si="57">F111+F112</f>
        <v>959.9</v>
      </c>
      <c r="G110" s="211">
        <f t="shared" si="57"/>
        <v>959.9</v>
      </c>
      <c r="H110" s="155">
        <f t="shared" ref="H110:H159" si="58">G110/F110</f>
        <v>1</v>
      </c>
      <c r="I110" s="144"/>
    </row>
    <row r="111" spans="1:9" s="96" customFormat="1" ht="87" customHeight="1">
      <c r="A111" s="225"/>
      <c r="B111" s="236"/>
      <c r="C111" s="258"/>
      <c r="D111" s="153" t="s">
        <v>2</v>
      </c>
      <c r="E111" s="210">
        <v>0</v>
      </c>
      <c r="F111" s="211">
        <v>909.9</v>
      </c>
      <c r="G111" s="211">
        <v>909.9</v>
      </c>
      <c r="H111" s="155">
        <f t="shared" si="58"/>
        <v>1</v>
      </c>
      <c r="I111" s="144" t="s">
        <v>429</v>
      </c>
    </row>
    <row r="112" spans="1:9" s="96" customFormat="1" ht="57" customHeight="1">
      <c r="A112" s="225"/>
      <c r="B112" s="236"/>
      <c r="C112" s="259"/>
      <c r="D112" s="153" t="s">
        <v>44</v>
      </c>
      <c r="E112" s="210">
        <v>0</v>
      </c>
      <c r="F112" s="211">
        <v>50</v>
      </c>
      <c r="G112" s="211">
        <v>50</v>
      </c>
      <c r="H112" s="155">
        <f t="shared" si="58"/>
        <v>1</v>
      </c>
      <c r="I112" s="144" t="s">
        <v>394</v>
      </c>
    </row>
    <row r="113" spans="1:10" s="96" customFormat="1" ht="56.25" customHeight="1">
      <c r="A113" s="225" t="s">
        <v>302</v>
      </c>
      <c r="B113" s="250" t="s">
        <v>423</v>
      </c>
      <c r="C113" s="257" t="s">
        <v>370</v>
      </c>
      <c r="D113" s="153" t="s">
        <v>41</v>
      </c>
      <c r="E113" s="210">
        <f>E114+E115</f>
        <v>333</v>
      </c>
      <c r="F113" s="211">
        <f t="shared" ref="F113" si="59">F114+F115</f>
        <v>443.6</v>
      </c>
      <c r="G113" s="211">
        <f t="shared" ref="G113" si="60">G114+G115</f>
        <v>439.5</v>
      </c>
      <c r="H113" s="155">
        <f t="shared" si="58"/>
        <v>0.99075743913435521</v>
      </c>
      <c r="I113" s="144"/>
    </row>
    <row r="114" spans="1:10" s="96" customFormat="1" ht="56.25" customHeight="1">
      <c r="A114" s="225"/>
      <c r="B114" s="250"/>
      <c r="C114" s="258"/>
      <c r="D114" s="153" t="s">
        <v>2</v>
      </c>
      <c r="E114" s="210">
        <v>0</v>
      </c>
      <c r="F114" s="211">
        <v>50</v>
      </c>
      <c r="G114" s="211">
        <v>50</v>
      </c>
      <c r="H114" s="155">
        <f t="shared" si="58"/>
        <v>1</v>
      </c>
      <c r="I114" s="144" t="s">
        <v>413</v>
      </c>
    </row>
    <row r="115" spans="1:10" s="96" customFormat="1" ht="56.25" customHeight="1">
      <c r="A115" s="225"/>
      <c r="B115" s="250"/>
      <c r="C115" s="259"/>
      <c r="D115" s="153" t="s">
        <v>44</v>
      </c>
      <c r="E115" s="210">
        <v>333</v>
      </c>
      <c r="F115" s="211">
        <v>393.6</v>
      </c>
      <c r="G115" s="211">
        <v>389.5</v>
      </c>
      <c r="H115" s="155">
        <f t="shared" si="58"/>
        <v>0.98958333333333326</v>
      </c>
      <c r="I115" s="144" t="s">
        <v>601</v>
      </c>
    </row>
    <row r="116" spans="1:10" s="96" customFormat="1" ht="25.5" customHeight="1">
      <c r="A116" s="225" t="s">
        <v>280</v>
      </c>
      <c r="B116" s="236" t="s">
        <v>282</v>
      </c>
      <c r="C116" s="257" t="s">
        <v>321</v>
      </c>
      <c r="D116" s="153" t="s">
        <v>41</v>
      </c>
      <c r="E116" s="210">
        <f>E117+E118</f>
        <v>54954.5</v>
      </c>
      <c r="F116" s="211">
        <f t="shared" ref="F116" si="61">F117+F118</f>
        <v>63228.700000000004</v>
      </c>
      <c r="G116" s="211">
        <f t="shared" ref="G116" si="62">G117+G118</f>
        <v>53620.5</v>
      </c>
      <c r="H116" s="155">
        <f t="shared" si="58"/>
        <v>0.84804052590042178</v>
      </c>
      <c r="I116" s="144"/>
    </row>
    <row r="117" spans="1:10" s="96" customFormat="1" ht="34.5" customHeight="1">
      <c r="A117" s="225"/>
      <c r="B117" s="236"/>
      <c r="C117" s="258"/>
      <c r="D117" s="153" t="s">
        <v>2</v>
      </c>
      <c r="E117" s="210">
        <v>52173.4</v>
      </c>
      <c r="F117" s="210">
        <v>60447.600000000006</v>
      </c>
      <c r="G117" s="211">
        <v>51769.7</v>
      </c>
      <c r="H117" s="155">
        <f t="shared" si="58"/>
        <v>0.85643929618380199</v>
      </c>
      <c r="I117" s="241" t="s">
        <v>602</v>
      </c>
    </row>
    <row r="118" spans="1:10" s="96" customFormat="1" ht="25.5" customHeight="1">
      <c r="A118" s="225"/>
      <c r="B118" s="236"/>
      <c r="C118" s="259"/>
      <c r="D118" s="153" t="s">
        <v>44</v>
      </c>
      <c r="E118" s="210">
        <v>2781.1</v>
      </c>
      <c r="F118" s="211">
        <v>2781.1000000000004</v>
      </c>
      <c r="G118" s="211">
        <v>1850.8</v>
      </c>
      <c r="H118" s="155">
        <f t="shared" si="58"/>
        <v>0.66549207148250678</v>
      </c>
      <c r="I118" s="242"/>
    </row>
    <row r="119" spans="1:10" s="96" customFormat="1" ht="25.5" customHeight="1">
      <c r="A119" s="225" t="s">
        <v>359</v>
      </c>
      <c r="B119" s="236" t="s">
        <v>360</v>
      </c>
      <c r="C119" s="257" t="s">
        <v>368</v>
      </c>
      <c r="D119" s="153" t="s">
        <v>41</v>
      </c>
      <c r="E119" s="210">
        <f>E120+E121</f>
        <v>0</v>
      </c>
      <c r="F119" s="211">
        <f t="shared" ref="F119" si="63">F120+F121</f>
        <v>0</v>
      </c>
      <c r="G119" s="211">
        <f t="shared" ref="G119" si="64">G120+G121</f>
        <v>0</v>
      </c>
      <c r="H119" s="155"/>
      <c r="I119" s="144"/>
    </row>
    <row r="120" spans="1:10" s="96" customFormat="1" ht="36.75" customHeight="1">
      <c r="A120" s="225"/>
      <c r="B120" s="236"/>
      <c r="C120" s="258"/>
      <c r="D120" s="153" t="s">
        <v>2</v>
      </c>
      <c r="E120" s="210">
        <v>0</v>
      </c>
      <c r="F120" s="211">
        <v>0</v>
      </c>
      <c r="G120" s="211">
        <v>0</v>
      </c>
      <c r="H120" s="155"/>
      <c r="I120" s="144"/>
    </row>
    <row r="121" spans="1:10" s="96" customFormat="1" ht="24" customHeight="1">
      <c r="A121" s="225"/>
      <c r="B121" s="236"/>
      <c r="C121" s="259"/>
      <c r="D121" s="153" t="s">
        <v>44</v>
      </c>
      <c r="E121" s="210">
        <v>0</v>
      </c>
      <c r="F121" s="211">
        <v>0</v>
      </c>
      <c r="G121" s="211">
        <v>0</v>
      </c>
      <c r="H121" s="155"/>
      <c r="I121" s="144"/>
    </row>
    <row r="122" spans="1:10" s="158" customFormat="1" ht="21.75" customHeight="1">
      <c r="A122" s="163"/>
      <c r="B122" s="159" t="s">
        <v>303</v>
      </c>
      <c r="C122" s="159"/>
      <c r="D122" s="160"/>
      <c r="E122" s="212">
        <f>E92+E95+E98+E101+E107+E113+E116+E119</f>
        <v>70487.5</v>
      </c>
      <c r="F122" s="212">
        <f>F92+F95+F98+F101+F107+F110+F113+F116+F119</f>
        <v>612713.49999999988</v>
      </c>
      <c r="G122" s="212">
        <f>G92+G95+G98+G101+G107+G110+G113+G116+G119</f>
        <v>587990.9</v>
      </c>
      <c r="H122" s="161">
        <f t="shared" si="58"/>
        <v>0.95965063606400081</v>
      </c>
      <c r="I122" s="144"/>
    </row>
    <row r="123" spans="1:10" s="96" customFormat="1" ht="18.75" customHeight="1">
      <c r="A123" s="162" t="s">
        <v>283</v>
      </c>
      <c r="B123" s="232" t="s">
        <v>284</v>
      </c>
      <c r="C123" s="232"/>
      <c r="D123" s="232"/>
      <c r="E123" s="232"/>
      <c r="F123" s="232"/>
      <c r="G123" s="232"/>
      <c r="H123" s="157"/>
      <c r="I123" s="144"/>
    </row>
    <row r="124" spans="1:10" s="96" customFormat="1" ht="62.25" customHeight="1">
      <c r="A124" s="225" t="s">
        <v>94</v>
      </c>
      <c r="B124" s="236" t="s">
        <v>287</v>
      </c>
      <c r="C124" s="266" t="s">
        <v>369</v>
      </c>
      <c r="D124" s="153" t="s">
        <v>41</v>
      </c>
      <c r="E124" s="210">
        <f>E125+E126</f>
        <v>8317.7000000000007</v>
      </c>
      <c r="F124" s="211">
        <f t="shared" ref="F124" si="65">F125+F126</f>
        <v>9290.5</v>
      </c>
      <c r="G124" s="211">
        <f t="shared" ref="G124" si="66">G125+G126</f>
        <v>9290.4</v>
      </c>
      <c r="H124" s="155">
        <f t="shared" si="58"/>
        <v>0.99998923631666747</v>
      </c>
      <c r="I124" s="144"/>
      <c r="J124" s="164"/>
    </row>
    <row r="125" spans="1:10" s="96" customFormat="1" ht="62.25" customHeight="1">
      <c r="A125" s="225"/>
      <c r="B125" s="236"/>
      <c r="C125" s="267"/>
      <c r="D125" s="153" t="s">
        <v>2</v>
      </c>
      <c r="E125" s="210">
        <v>5249.5</v>
      </c>
      <c r="F125" s="211">
        <v>5902.3</v>
      </c>
      <c r="G125" s="211">
        <v>5902.2</v>
      </c>
      <c r="H125" s="155">
        <f t="shared" si="58"/>
        <v>0.99998305745217964</v>
      </c>
      <c r="I125" s="144" t="s">
        <v>414</v>
      </c>
    </row>
    <row r="126" spans="1:10" s="96" customFormat="1" ht="39.75" customHeight="1">
      <c r="A126" s="225"/>
      <c r="B126" s="236"/>
      <c r="C126" s="268"/>
      <c r="D126" s="153" t="s">
        <v>44</v>
      </c>
      <c r="E126" s="210">
        <v>3068.2000000000007</v>
      </c>
      <c r="F126" s="211">
        <v>3388.2</v>
      </c>
      <c r="G126" s="211">
        <v>3388.2</v>
      </c>
      <c r="H126" s="155">
        <f t="shared" si="58"/>
        <v>1</v>
      </c>
      <c r="I126" s="144" t="s">
        <v>619</v>
      </c>
    </row>
    <row r="127" spans="1:10" s="96" customFormat="1" ht="60.75" customHeight="1">
      <c r="A127" s="225" t="s">
        <v>285</v>
      </c>
      <c r="B127" s="236" t="s">
        <v>288</v>
      </c>
      <c r="C127" s="266" t="s">
        <v>369</v>
      </c>
      <c r="D127" s="153" t="s">
        <v>41</v>
      </c>
      <c r="E127" s="210">
        <f>E128+E129</f>
        <v>7575.4</v>
      </c>
      <c r="F127" s="211">
        <f t="shared" ref="F127" si="67">F128+F129</f>
        <v>7369.5999999999995</v>
      </c>
      <c r="G127" s="211">
        <f t="shared" ref="G127" si="68">G128+G129</f>
        <v>7369.2</v>
      </c>
      <c r="H127" s="155">
        <f t="shared" si="58"/>
        <v>0.99994572297003914</v>
      </c>
      <c r="I127" s="144"/>
    </row>
    <row r="128" spans="1:10" s="96" customFormat="1" ht="60.75" customHeight="1">
      <c r="A128" s="225"/>
      <c r="B128" s="236"/>
      <c r="C128" s="267"/>
      <c r="D128" s="153" t="s">
        <v>2</v>
      </c>
      <c r="E128" s="210">
        <v>6975.4</v>
      </c>
      <c r="F128" s="211">
        <v>6975.4</v>
      </c>
      <c r="G128" s="211">
        <v>6975</v>
      </c>
      <c r="H128" s="155">
        <f t="shared" si="58"/>
        <v>0.99994265561831586</v>
      </c>
      <c r="I128" s="144" t="s">
        <v>415</v>
      </c>
    </row>
    <row r="129" spans="1:9" s="96" customFormat="1" ht="42.75" customHeight="1">
      <c r="A129" s="225"/>
      <c r="B129" s="236"/>
      <c r="C129" s="268"/>
      <c r="D129" s="153" t="s">
        <v>44</v>
      </c>
      <c r="E129" s="210">
        <v>600.00000000000011</v>
      </c>
      <c r="F129" s="211">
        <v>394.2</v>
      </c>
      <c r="G129" s="211">
        <v>394.2</v>
      </c>
      <c r="H129" s="155">
        <f t="shared" si="58"/>
        <v>1</v>
      </c>
      <c r="I129" s="144" t="s">
        <v>415</v>
      </c>
    </row>
    <row r="130" spans="1:9" s="96" customFormat="1" ht="27.75" customHeight="1">
      <c r="A130" s="225" t="s">
        <v>410</v>
      </c>
      <c r="B130" s="236" t="s">
        <v>411</v>
      </c>
      <c r="C130" s="269" t="s">
        <v>322</v>
      </c>
      <c r="D130" s="153" t="s">
        <v>41</v>
      </c>
      <c r="E130" s="210">
        <f>E131+E132</f>
        <v>0</v>
      </c>
      <c r="F130" s="211">
        <f t="shared" ref="F130:G130" si="69">F131+F132</f>
        <v>0</v>
      </c>
      <c r="G130" s="211">
        <f t="shared" si="69"/>
        <v>0</v>
      </c>
      <c r="H130" s="155"/>
      <c r="I130" s="144"/>
    </row>
    <row r="131" spans="1:9" s="96" customFormat="1" ht="35.25" customHeight="1">
      <c r="A131" s="225"/>
      <c r="B131" s="236"/>
      <c r="C131" s="270"/>
      <c r="D131" s="153" t="s">
        <v>2</v>
      </c>
      <c r="E131" s="210">
        <v>0</v>
      </c>
      <c r="F131" s="211">
        <v>0</v>
      </c>
      <c r="G131" s="211">
        <v>0</v>
      </c>
      <c r="H131" s="155"/>
      <c r="I131" s="144"/>
    </row>
    <row r="132" spans="1:9" s="96" customFormat="1" ht="25.5" customHeight="1">
      <c r="A132" s="225"/>
      <c r="B132" s="236"/>
      <c r="C132" s="271"/>
      <c r="D132" s="153" t="s">
        <v>44</v>
      </c>
      <c r="E132" s="210">
        <v>0</v>
      </c>
      <c r="F132" s="211">
        <v>0</v>
      </c>
      <c r="G132" s="211">
        <v>0</v>
      </c>
      <c r="H132" s="155"/>
      <c r="I132" s="144"/>
    </row>
    <row r="133" spans="1:9" s="96" customFormat="1" ht="55.5" customHeight="1">
      <c r="A133" s="225" t="s">
        <v>379</v>
      </c>
      <c r="B133" s="236" t="s">
        <v>378</v>
      </c>
      <c r="C133" s="266" t="s">
        <v>369</v>
      </c>
      <c r="D133" s="153" t="s">
        <v>41</v>
      </c>
      <c r="E133" s="210">
        <f>E134+E135</f>
        <v>344.2</v>
      </c>
      <c r="F133" s="211">
        <f t="shared" ref="F133:G133" si="70">F134+F135</f>
        <v>344.2</v>
      </c>
      <c r="G133" s="211">
        <f t="shared" si="70"/>
        <v>344.2</v>
      </c>
      <c r="H133" s="155">
        <f t="shared" si="58"/>
        <v>1</v>
      </c>
      <c r="I133" s="144"/>
    </row>
    <row r="134" spans="1:9" s="96" customFormat="1" ht="55.5" customHeight="1">
      <c r="A134" s="225"/>
      <c r="B134" s="236"/>
      <c r="C134" s="267"/>
      <c r="D134" s="153" t="s">
        <v>2</v>
      </c>
      <c r="E134" s="210">
        <v>0</v>
      </c>
      <c r="F134" s="211">
        <v>0</v>
      </c>
      <c r="G134" s="211">
        <v>0</v>
      </c>
      <c r="H134" s="155"/>
      <c r="I134" s="144"/>
    </row>
    <row r="135" spans="1:9" s="96" customFormat="1" ht="55.5" customHeight="1">
      <c r="A135" s="225"/>
      <c r="B135" s="236"/>
      <c r="C135" s="268"/>
      <c r="D135" s="153" t="s">
        <v>44</v>
      </c>
      <c r="E135" s="210">
        <v>344.2</v>
      </c>
      <c r="F135" s="211">
        <v>344.2</v>
      </c>
      <c r="G135" s="211">
        <v>344.2</v>
      </c>
      <c r="H135" s="155">
        <f t="shared" si="58"/>
        <v>1</v>
      </c>
      <c r="I135" s="144" t="s">
        <v>416</v>
      </c>
    </row>
    <row r="136" spans="1:9" s="96" customFormat="1" ht="22.5" customHeight="1">
      <c r="A136" s="225" t="s">
        <v>304</v>
      </c>
      <c r="B136" s="236" t="s">
        <v>305</v>
      </c>
      <c r="C136" s="257" t="s">
        <v>388</v>
      </c>
      <c r="D136" s="153" t="s">
        <v>41</v>
      </c>
      <c r="E136" s="210">
        <f>E137+E138</f>
        <v>150</v>
      </c>
      <c r="F136" s="211">
        <f t="shared" ref="F136:G136" si="71">F137+F138</f>
        <v>150</v>
      </c>
      <c r="G136" s="211">
        <f t="shared" si="71"/>
        <v>150</v>
      </c>
      <c r="H136" s="155">
        <f t="shared" ref="H136:H138" si="72">G136/F136</f>
        <v>1</v>
      </c>
      <c r="I136" s="144"/>
    </row>
    <row r="137" spans="1:9" s="96" customFormat="1" ht="34.5" customHeight="1">
      <c r="A137" s="225"/>
      <c r="B137" s="236"/>
      <c r="C137" s="258"/>
      <c r="D137" s="153" t="s">
        <v>2</v>
      </c>
      <c r="E137" s="210">
        <v>0</v>
      </c>
      <c r="F137" s="211">
        <v>0</v>
      </c>
      <c r="G137" s="211">
        <v>0</v>
      </c>
      <c r="H137" s="155"/>
      <c r="I137" s="144"/>
    </row>
    <row r="138" spans="1:9" s="96" customFormat="1" ht="38.25" customHeight="1">
      <c r="A138" s="225"/>
      <c r="B138" s="236"/>
      <c r="C138" s="259"/>
      <c r="D138" s="153" t="s">
        <v>44</v>
      </c>
      <c r="E138" s="210">
        <v>150</v>
      </c>
      <c r="F138" s="210">
        <v>150</v>
      </c>
      <c r="G138" s="210">
        <v>150</v>
      </c>
      <c r="H138" s="155">
        <f t="shared" si="72"/>
        <v>1</v>
      </c>
      <c r="I138" s="144" t="s">
        <v>417</v>
      </c>
    </row>
    <row r="139" spans="1:9" s="96" customFormat="1" ht="24.75" customHeight="1">
      <c r="A139" s="225" t="s">
        <v>306</v>
      </c>
      <c r="B139" s="236" t="s">
        <v>307</v>
      </c>
      <c r="C139" s="257" t="s">
        <v>324</v>
      </c>
      <c r="D139" s="153" t="s">
        <v>41</v>
      </c>
      <c r="E139" s="210">
        <f>E140+E141</f>
        <v>200</v>
      </c>
      <c r="F139" s="211">
        <f t="shared" ref="F139" si="73">F140+F141</f>
        <v>200</v>
      </c>
      <c r="G139" s="211">
        <f t="shared" ref="G139" si="74">G140+G141</f>
        <v>200</v>
      </c>
      <c r="H139" s="155">
        <f t="shared" si="58"/>
        <v>1</v>
      </c>
      <c r="I139" s="144"/>
    </row>
    <row r="140" spans="1:9" s="96" customFormat="1" ht="33" customHeight="1">
      <c r="A140" s="225"/>
      <c r="B140" s="236"/>
      <c r="C140" s="258"/>
      <c r="D140" s="153" t="s">
        <v>2</v>
      </c>
      <c r="E140" s="210">
        <v>0</v>
      </c>
      <c r="F140" s="211">
        <v>0</v>
      </c>
      <c r="G140" s="211">
        <v>0</v>
      </c>
      <c r="H140" s="155"/>
      <c r="I140" s="144"/>
    </row>
    <row r="141" spans="1:9" s="96" customFormat="1" ht="35.25" customHeight="1">
      <c r="A141" s="225"/>
      <c r="B141" s="236"/>
      <c r="C141" s="259"/>
      <c r="D141" s="153" t="s">
        <v>44</v>
      </c>
      <c r="E141" s="210">
        <v>200</v>
      </c>
      <c r="F141" s="210">
        <v>200</v>
      </c>
      <c r="G141" s="210">
        <v>200</v>
      </c>
      <c r="H141" s="155">
        <f t="shared" si="58"/>
        <v>1</v>
      </c>
      <c r="I141" s="144" t="s">
        <v>419</v>
      </c>
    </row>
    <row r="142" spans="1:9" s="96" customFormat="1" ht="15.75" hidden="1" customHeight="1">
      <c r="A142" s="225" t="s">
        <v>286</v>
      </c>
      <c r="B142" s="236" t="s">
        <v>289</v>
      </c>
      <c r="C142" s="165"/>
      <c r="D142" s="153" t="s">
        <v>41</v>
      </c>
      <c r="E142" s="210"/>
      <c r="F142" s="210">
        <v>200</v>
      </c>
      <c r="G142" s="211">
        <v>0</v>
      </c>
      <c r="H142" s="155">
        <f t="shared" si="58"/>
        <v>0</v>
      </c>
      <c r="I142" s="144"/>
    </row>
    <row r="143" spans="1:9" s="96" customFormat="1" ht="15.75" hidden="1" customHeight="1">
      <c r="A143" s="225"/>
      <c r="B143" s="236"/>
      <c r="C143" s="165"/>
      <c r="D143" s="153" t="s">
        <v>2</v>
      </c>
      <c r="E143" s="210">
        <v>0</v>
      </c>
      <c r="F143" s="210">
        <v>200</v>
      </c>
      <c r="G143" s="211">
        <v>0</v>
      </c>
      <c r="H143" s="155">
        <f t="shared" si="58"/>
        <v>0</v>
      </c>
      <c r="I143" s="144"/>
    </row>
    <row r="144" spans="1:9" s="96" customFormat="1" ht="15.75" hidden="1" customHeight="1">
      <c r="A144" s="225"/>
      <c r="B144" s="236"/>
      <c r="C144" s="165"/>
      <c r="D144" s="153" t="s">
        <v>44</v>
      </c>
      <c r="E144" s="210"/>
      <c r="F144" s="210">
        <v>200</v>
      </c>
      <c r="G144" s="211">
        <v>0</v>
      </c>
      <c r="H144" s="155">
        <f t="shared" si="58"/>
        <v>0</v>
      </c>
      <c r="I144" s="144"/>
    </row>
    <row r="145" spans="1:9" s="96" customFormat="1" ht="12.75" hidden="1" customHeight="1">
      <c r="A145" s="225"/>
      <c r="B145" s="236"/>
      <c r="C145" s="165"/>
      <c r="D145" s="166" t="s">
        <v>42</v>
      </c>
      <c r="E145" s="210"/>
      <c r="F145" s="210">
        <v>200</v>
      </c>
      <c r="G145" s="211"/>
      <c r="H145" s="155">
        <f t="shared" si="58"/>
        <v>0</v>
      </c>
      <c r="I145" s="144"/>
    </row>
    <row r="146" spans="1:9" s="96" customFormat="1" ht="12.75" hidden="1" customHeight="1">
      <c r="A146" s="225" t="s">
        <v>308</v>
      </c>
      <c r="B146" s="236" t="s">
        <v>309</v>
      </c>
      <c r="C146" s="165"/>
      <c r="D146" s="153" t="s">
        <v>41</v>
      </c>
      <c r="E146" s="210"/>
      <c r="F146" s="210">
        <v>200</v>
      </c>
      <c r="G146" s="211"/>
      <c r="H146" s="155">
        <f t="shared" si="58"/>
        <v>0</v>
      </c>
      <c r="I146" s="144"/>
    </row>
    <row r="147" spans="1:9" s="96" customFormat="1" ht="25.5" hidden="1" customHeight="1">
      <c r="A147" s="225"/>
      <c r="B147" s="236"/>
      <c r="C147" s="165"/>
      <c r="D147" s="153" t="s">
        <v>2</v>
      </c>
      <c r="E147" s="210"/>
      <c r="F147" s="210">
        <v>200</v>
      </c>
      <c r="G147" s="211"/>
      <c r="H147" s="155">
        <f t="shared" si="58"/>
        <v>0</v>
      </c>
      <c r="I147" s="144"/>
    </row>
    <row r="148" spans="1:9" s="96" customFormat="1" ht="12.75" hidden="1" customHeight="1">
      <c r="A148" s="225"/>
      <c r="B148" s="236"/>
      <c r="C148" s="165"/>
      <c r="D148" s="153" t="s">
        <v>44</v>
      </c>
      <c r="E148" s="210"/>
      <c r="F148" s="210">
        <v>200</v>
      </c>
      <c r="G148" s="211"/>
      <c r="H148" s="155">
        <f t="shared" si="58"/>
        <v>0</v>
      </c>
      <c r="I148" s="144"/>
    </row>
    <row r="149" spans="1:9" s="96" customFormat="1" ht="12.75" hidden="1" customHeight="1">
      <c r="A149" s="225"/>
      <c r="B149" s="236"/>
      <c r="C149" s="165"/>
      <c r="D149" s="166" t="s">
        <v>42</v>
      </c>
      <c r="E149" s="210">
        <v>0</v>
      </c>
      <c r="F149" s="210">
        <v>200</v>
      </c>
      <c r="G149" s="211">
        <v>0</v>
      </c>
      <c r="H149" s="155">
        <f t="shared" si="58"/>
        <v>0</v>
      </c>
      <c r="I149" s="144"/>
    </row>
    <row r="150" spans="1:9" s="96" customFormat="1" ht="20.25" customHeight="1">
      <c r="A150" s="226" t="s">
        <v>286</v>
      </c>
      <c r="B150" s="233" t="s">
        <v>372</v>
      </c>
      <c r="C150" s="257" t="s">
        <v>292</v>
      </c>
      <c r="D150" s="153" t="s">
        <v>41</v>
      </c>
      <c r="E150" s="210">
        <f>E151+E152</f>
        <v>60</v>
      </c>
      <c r="F150" s="210">
        <f t="shared" ref="F150:G150" si="75">F151+F152</f>
        <v>0</v>
      </c>
      <c r="G150" s="210">
        <f t="shared" si="75"/>
        <v>0</v>
      </c>
      <c r="H150" s="155"/>
      <c r="I150" s="144"/>
    </row>
    <row r="151" spans="1:9" s="96" customFormat="1" ht="35.25" customHeight="1">
      <c r="A151" s="227"/>
      <c r="B151" s="234"/>
      <c r="C151" s="258"/>
      <c r="D151" s="153" t="s">
        <v>2</v>
      </c>
      <c r="E151" s="210">
        <v>0</v>
      </c>
      <c r="F151" s="211">
        <v>0</v>
      </c>
      <c r="G151" s="211">
        <v>0</v>
      </c>
      <c r="H151" s="155"/>
      <c r="I151" s="144"/>
    </row>
    <row r="152" spans="1:9" s="96" customFormat="1" ht="19.5" customHeight="1">
      <c r="A152" s="228"/>
      <c r="B152" s="235"/>
      <c r="C152" s="259"/>
      <c r="D152" s="153" t="s">
        <v>44</v>
      </c>
      <c r="E152" s="210">
        <v>60</v>
      </c>
      <c r="F152" s="210">
        <v>0</v>
      </c>
      <c r="G152" s="211"/>
      <c r="H152" s="155"/>
      <c r="I152" s="144"/>
    </row>
    <row r="153" spans="1:9" s="96" customFormat="1" ht="21" customHeight="1">
      <c r="A153" s="226" t="s">
        <v>308</v>
      </c>
      <c r="B153" s="233" t="s">
        <v>309</v>
      </c>
      <c r="C153" s="257" t="s">
        <v>292</v>
      </c>
      <c r="D153" s="153" t="s">
        <v>41</v>
      </c>
      <c r="E153" s="210">
        <f>E154+E155</f>
        <v>50</v>
      </c>
      <c r="F153" s="211">
        <f t="shared" ref="F153" si="76">F154+F155</f>
        <v>527.29999999999995</v>
      </c>
      <c r="G153" s="211">
        <f t="shared" ref="G153" si="77">G154+G155</f>
        <v>527.29999999999995</v>
      </c>
      <c r="H153" s="155">
        <f t="shared" si="58"/>
        <v>1</v>
      </c>
      <c r="I153" s="144"/>
    </row>
    <row r="154" spans="1:9" s="96" customFormat="1" ht="67.5" customHeight="1">
      <c r="A154" s="227"/>
      <c r="B154" s="234"/>
      <c r="C154" s="258"/>
      <c r="D154" s="153" t="s">
        <v>2</v>
      </c>
      <c r="E154" s="210">
        <v>0</v>
      </c>
      <c r="F154" s="211">
        <v>297.2</v>
      </c>
      <c r="G154" s="211">
        <v>297.2</v>
      </c>
      <c r="H154" s="155">
        <f t="shared" si="58"/>
        <v>1</v>
      </c>
      <c r="I154" s="144" t="s">
        <v>603</v>
      </c>
    </row>
    <row r="155" spans="1:9" s="96" customFormat="1" ht="30.75" customHeight="1">
      <c r="A155" s="228"/>
      <c r="B155" s="235"/>
      <c r="C155" s="259"/>
      <c r="D155" s="153" t="s">
        <v>44</v>
      </c>
      <c r="E155" s="210">
        <v>50</v>
      </c>
      <c r="F155" s="210">
        <v>230.1</v>
      </c>
      <c r="G155" s="211">
        <v>230.1</v>
      </c>
      <c r="H155" s="155">
        <f t="shared" si="58"/>
        <v>1</v>
      </c>
      <c r="I155" s="144" t="s">
        <v>418</v>
      </c>
    </row>
    <row r="156" spans="1:9" s="158" customFormat="1" ht="18.75" customHeight="1">
      <c r="A156" s="163"/>
      <c r="B156" s="159" t="s">
        <v>310</v>
      </c>
      <c r="C156" s="159"/>
      <c r="D156" s="160"/>
      <c r="E156" s="212">
        <f t="shared" ref="E156:G156" si="78">E124+E127+E133+E136+E139+E150+E153</f>
        <v>16697.300000000003</v>
      </c>
      <c r="F156" s="212">
        <f t="shared" si="78"/>
        <v>17881.599999999999</v>
      </c>
      <c r="G156" s="212">
        <f t="shared" si="78"/>
        <v>17881.099999999999</v>
      </c>
      <c r="H156" s="161">
        <f t="shared" si="58"/>
        <v>0.99997203829634929</v>
      </c>
      <c r="I156" s="144"/>
    </row>
    <row r="157" spans="1:9" s="158" customFormat="1" ht="24" customHeight="1">
      <c r="A157" s="251" t="s">
        <v>256</v>
      </c>
      <c r="B157" s="251"/>
      <c r="C157" s="263"/>
      <c r="D157" s="160" t="s">
        <v>41</v>
      </c>
      <c r="E157" s="212">
        <f>E70+E90+E122+E156</f>
        <v>1280378.2</v>
      </c>
      <c r="F157" s="212">
        <f t="shared" ref="F157" si="79">F70+F90+F122+F156</f>
        <v>1811591.3003500002</v>
      </c>
      <c r="G157" s="212">
        <f>G70+G90+G122+G156</f>
        <v>1785628.3003500002</v>
      </c>
      <c r="H157" s="161">
        <f t="shared" si="58"/>
        <v>0.98566840103781472</v>
      </c>
      <c r="I157" s="144"/>
    </row>
    <row r="158" spans="1:9" s="158" customFormat="1" ht="33.75" customHeight="1">
      <c r="A158" s="251"/>
      <c r="B158" s="251"/>
      <c r="C158" s="264"/>
      <c r="D158" s="167" t="s">
        <v>2</v>
      </c>
      <c r="E158" s="212">
        <f>E17+E20+E23+E27+E30+E33+E39+E45+E48+E54+E57+E65+E68+E73+E76+E79+E82+E88+E93+E96+E99+E102+E108+E114+E117+E120+E125+E128+E134+E137+E140+E151+E154</f>
        <v>1016306.2000000001</v>
      </c>
      <c r="F158" s="212">
        <f>F17+F20+F23+F27+F30+F33+F39+F42+F45+F48+F54+F57+F65+F68+F73+F76+F79+F82+F88+F93+F96+F99+F102+F108+F111+F114+F117+F120+F125+F128+F134+F137+F140+F151+F154+F36</f>
        <v>1427340.1</v>
      </c>
      <c r="G158" s="212">
        <f>G17+G20+G23+G27+G30+G33+G39+G42+G45+G48+G54+G57+G65+G68+G73+G76+G79+G82+G88+G93+G96+G99+G102+G108+G111+G114+G117+G120+G125+G128+G134+G137+G140+G151+G154+G36</f>
        <v>1417423.9999999998</v>
      </c>
      <c r="H158" s="161">
        <f t="shared" si="58"/>
        <v>0.99305274194986859</v>
      </c>
      <c r="I158" s="144"/>
    </row>
    <row r="159" spans="1:9" s="158" customFormat="1" ht="26.25" customHeight="1">
      <c r="A159" s="251"/>
      <c r="B159" s="251"/>
      <c r="C159" s="265"/>
      <c r="D159" s="167" t="s">
        <v>44</v>
      </c>
      <c r="E159" s="212">
        <f>E18+E21+E24+E28+E31+E34+E40+E46+E49+E55+E58+E66+E69+E74+E77+E80+E83+E89+E94+E97+E100+E103+E109+E115+E118+E121+E126+E129+E135+E138+E141+E152+E155</f>
        <v>264072.00000000006</v>
      </c>
      <c r="F159" s="212">
        <f>F18+F21+F24+F28+F31+F34+F40+F43+F46+F49+F55+F58+F66+F69+F74+F77+F80+F83+F89+F94+F97+F100+F103+F109+F112+F115+F118+F121+F126+F129+F135+F138+F141+F152+F155+F37</f>
        <v>384251.20034999994</v>
      </c>
      <c r="G159" s="212">
        <f>G18+G21+G24+G28+G31+G34+G40+G43+G46+G49+G55+G58+G66+G69+G74+G77+G80+G83+G89+G94+G97+G100+G103+G109+G112+G115+G118+G121+G126+G129+G135+G138+G141+G152+G155+G37</f>
        <v>368204.30034999998</v>
      </c>
      <c r="H159" s="161">
        <f t="shared" si="58"/>
        <v>0.95823851692490891</v>
      </c>
      <c r="I159" s="144"/>
    </row>
    <row r="160" spans="1:9" hidden="1">
      <c r="A160" s="106" t="s">
        <v>43</v>
      </c>
      <c r="B160" s="107"/>
      <c r="C160" s="119"/>
      <c r="D160" s="108"/>
      <c r="E160" s="109"/>
      <c r="F160" s="130"/>
      <c r="G160" s="131"/>
      <c r="H160" s="131"/>
      <c r="I160" s="146"/>
    </row>
    <row r="161" spans="1:9" hidden="1">
      <c r="A161" s="110"/>
      <c r="B161" s="104"/>
      <c r="C161" s="104"/>
      <c r="D161" s="110"/>
      <c r="E161" s="111"/>
      <c r="F161" s="132"/>
      <c r="G161" s="132"/>
      <c r="H161" s="132"/>
      <c r="I161" s="146"/>
    </row>
    <row r="162" spans="1:9">
      <c r="A162" s="112"/>
    </row>
    <row r="163" spans="1:9">
      <c r="A163" s="112"/>
    </row>
    <row r="164" spans="1:9" ht="22.5" customHeight="1">
      <c r="A164" s="112"/>
      <c r="C164" s="98"/>
      <c r="D164" s="111"/>
      <c r="G164" s="134"/>
      <c r="H164" s="134"/>
    </row>
    <row r="165" spans="1:9" s="96" customFormat="1" ht="22.5" hidden="1" customHeight="1">
      <c r="A165" s="113"/>
      <c r="B165" s="114" t="s">
        <v>396</v>
      </c>
      <c r="C165" s="115"/>
      <c r="D165" s="199"/>
      <c r="E165" s="116" t="s">
        <v>395</v>
      </c>
      <c r="F165" s="133"/>
      <c r="G165" s="126"/>
      <c r="H165" s="126"/>
      <c r="I165" s="114"/>
    </row>
    <row r="166" spans="1:9" ht="22.5" customHeight="1">
      <c r="A166" s="112"/>
      <c r="B166" s="100" t="s">
        <v>608</v>
      </c>
      <c r="C166" s="120"/>
      <c r="D166" s="198"/>
      <c r="E166" s="102" t="s">
        <v>609</v>
      </c>
      <c r="F166" s="135"/>
      <c r="G166" s="134"/>
      <c r="H166" s="134"/>
      <c r="I166" s="103"/>
    </row>
    <row r="167" spans="1:9" ht="25.5" customHeight="1">
      <c r="A167" s="112"/>
      <c r="B167" s="100" t="s">
        <v>610</v>
      </c>
      <c r="C167" s="120"/>
      <c r="D167" s="148"/>
      <c r="E167" s="102" t="s">
        <v>611</v>
      </c>
      <c r="F167" s="135"/>
      <c r="G167" s="134"/>
      <c r="H167" s="134"/>
      <c r="I167" s="103"/>
    </row>
    <row r="168" spans="1:9" ht="16.5">
      <c r="A168" s="112"/>
      <c r="B168" s="100"/>
      <c r="C168" s="120"/>
      <c r="D168" s="101"/>
      <c r="E168" s="102"/>
      <c r="F168" s="135"/>
      <c r="G168" s="134"/>
      <c r="H168" s="134"/>
      <c r="I168" s="103"/>
    </row>
    <row r="169" spans="1:9" ht="16.5">
      <c r="A169" s="112"/>
      <c r="B169" s="100" t="s">
        <v>317</v>
      </c>
      <c r="C169" s="120"/>
      <c r="D169" s="101"/>
      <c r="E169" s="102"/>
      <c r="F169" s="135"/>
      <c r="G169" s="134"/>
      <c r="H169" s="134"/>
      <c r="I169" s="103"/>
    </row>
    <row r="170" spans="1:9" ht="16.5">
      <c r="A170" s="112"/>
      <c r="B170" s="100" t="s">
        <v>318</v>
      </c>
      <c r="C170" s="121"/>
      <c r="D170" s="198"/>
      <c r="E170" s="183" t="s">
        <v>612</v>
      </c>
      <c r="F170" s="135"/>
      <c r="G170" s="134"/>
      <c r="H170" s="134"/>
      <c r="I170" s="103"/>
    </row>
    <row r="171" spans="1:9" ht="16.5">
      <c r="A171" s="112"/>
      <c r="B171" s="100"/>
      <c r="C171" s="120"/>
      <c r="D171" s="101"/>
      <c r="E171" s="102"/>
      <c r="F171" s="135"/>
      <c r="G171" s="134"/>
      <c r="H171" s="134"/>
      <c r="I171" s="103"/>
    </row>
    <row r="172" spans="1:9" ht="16.5">
      <c r="A172" s="112"/>
      <c r="B172" s="100"/>
      <c r="C172" s="120"/>
      <c r="D172" s="101"/>
      <c r="E172" s="102"/>
      <c r="F172" s="135"/>
      <c r="G172" s="134"/>
      <c r="H172" s="134"/>
      <c r="I172" s="103"/>
    </row>
    <row r="173" spans="1:9" ht="14.25" customHeight="1">
      <c r="A173" s="247" t="s">
        <v>344</v>
      </c>
      <c r="B173" s="247"/>
      <c r="C173" s="147"/>
      <c r="D173" s="149"/>
      <c r="E173" s="116"/>
      <c r="F173" s="133"/>
      <c r="G173" s="126"/>
      <c r="H173" s="136"/>
      <c r="I173" s="147"/>
    </row>
    <row r="174" spans="1:9">
      <c r="A174" s="247" t="s">
        <v>311</v>
      </c>
      <c r="B174" s="247"/>
      <c r="C174" s="247"/>
      <c r="D174" s="247"/>
      <c r="E174" s="247"/>
      <c r="F174" s="247"/>
      <c r="G174" s="247"/>
      <c r="H174" s="123"/>
      <c r="I174" s="96"/>
    </row>
    <row r="175" spans="1:9">
      <c r="A175" s="248"/>
      <c r="B175" s="248"/>
      <c r="C175" s="248"/>
      <c r="D175" s="248"/>
      <c r="E175" s="248"/>
      <c r="F175" s="248"/>
      <c r="G175" s="248"/>
      <c r="H175" s="123"/>
      <c r="I175" s="96"/>
    </row>
    <row r="176" spans="1:9" ht="48.75" customHeight="1">
      <c r="A176" s="112"/>
      <c r="B176" s="245"/>
      <c r="C176" s="245"/>
      <c r="D176" s="246"/>
      <c r="E176" s="246"/>
      <c r="F176" s="137"/>
      <c r="G176" s="134"/>
      <c r="H176" s="134"/>
      <c r="I176" s="96"/>
    </row>
  </sheetData>
  <mergeCells count="153">
    <mergeCell ref="C35:C37"/>
    <mergeCell ref="A50:A52"/>
    <mergeCell ref="B50:B52"/>
    <mergeCell ref="C50:C52"/>
    <mergeCell ref="A60:A62"/>
    <mergeCell ref="B60:B62"/>
    <mergeCell ref="C60:C62"/>
    <mergeCell ref="A47:A49"/>
    <mergeCell ref="A107:A109"/>
    <mergeCell ref="B107:B109"/>
    <mergeCell ref="B56:B58"/>
    <mergeCell ref="A64:A66"/>
    <mergeCell ref="A92:A94"/>
    <mergeCell ref="A98:A100"/>
    <mergeCell ref="A87:A89"/>
    <mergeCell ref="B87:B89"/>
    <mergeCell ref="C67:C69"/>
    <mergeCell ref="B59:G59"/>
    <mergeCell ref="B64:B66"/>
    <mergeCell ref="A56:A58"/>
    <mergeCell ref="A78:A80"/>
    <mergeCell ref="A95:A97"/>
    <mergeCell ref="A84:A86"/>
    <mergeCell ref="B84:B86"/>
    <mergeCell ref="C84:C86"/>
    <mergeCell ref="A104:A106"/>
    <mergeCell ref="B104:B106"/>
    <mergeCell ref="C104:C106"/>
    <mergeCell ref="A7:I7"/>
    <mergeCell ref="A8:I8"/>
    <mergeCell ref="A150:A152"/>
    <mergeCell ref="B150:B152"/>
    <mergeCell ref="C150:C152"/>
    <mergeCell ref="C87:C89"/>
    <mergeCell ref="C92:C94"/>
    <mergeCell ref="C95:C97"/>
    <mergeCell ref="C98:C100"/>
    <mergeCell ref="C101:C103"/>
    <mergeCell ref="C107:C109"/>
    <mergeCell ref="C113:C115"/>
    <mergeCell ref="C116:C118"/>
    <mergeCell ref="C119:C121"/>
    <mergeCell ref="C47:C49"/>
    <mergeCell ref="C53:C55"/>
    <mergeCell ref="C56:C58"/>
    <mergeCell ref="C64:C66"/>
    <mergeCell ref="C78:C80"/>
    <mergeCell ref="C133:C135"/>
    <mergeCell ref="A136:A138"/>
    <mergeCell ref="B136:B138"/>
    <mergeCell ref="C136:C138"/>
    <mergeCell ref="A41:A43"/>
    <mergeCell ref="C157:C159"/>
    <mergeCell ref="C124:C126"/>
    <mergeCell ref="C127:C129"/>
    <mergeCell ref="C139:C141"/>
    <mergeCell ref="C153:C155"/>
    <mergeCell ref="B41:B43"/>
    <mergeCell ref="C41:C43"/>
    <mergeCell ref="C110:C112"/>
    <mergeCell ref="B110:B112"/>
    <mergeCell ref="C44:C46"/>
    <mergeCell ref="B95:B97"/>
    <mergeCell ref="C72:C74"/>
    <mergeCell ref="C75:C77"/>
    <mergeCell ref="B124:B126"/>
    <mergeCell ref="B130:B132"/>
    <mergeCell ref="C130:C132"/>
    <mergeCell ref="C81:C83"/>
    <mergeCell ref="B53:B55"/>
    <mergeCell ref="A139:A141"/>
    <mergeCell ref="B139:B141"/>
    <mergeCell ref="A32:A34"/>
    <mergeCell ref="C9:C10"/>
    <mergeCell ref="H9:H10"/>
    <mergeCell ref="C16:C18"/>
    <mergeCell ref="C19:C21"/>
    <mergeCell ref="C26:C28"/>
    <mergeCell ref="C29:C31"/>
    <mergeCell ref="C32:C34"/>
    <mergeCell ref="C38:C40"/>
    <mergeCell ref="D9:D10"/>
    <mergeCell ref="A19:A21"/>
    <mergeCell ref="B25:G25"/>
    <mergeCell ref="A22:A24"/>
    <mergeCell ref="B22:B24"/>
    <mergeCell ref="C22:C24"/>
    <mergeCell ref="A29:A31"/>
    <mergeCell ref="B29:B31"/>
    <mergeCell ref="E9:G9"/>
    <mergeCell ref="B32:B34"/>
    <mergeCell ref="A13:A15"/>
    <mergeCell ref="B13:B15"/>
    <mergeCell ref="C13:C15"/>
    <mergeCell ref="A35:A37"/>
    <mergeCell ref="B35:B37"/>
    <mergeCell ref="A119:A121"/>
    <mergeCell ref="B119:B121"/>
    <mergeCell ref="A113:A115"/>
    <mergeCell ref="A127:A129"/>
    <mergeCell ref="B127:B129"/>
    <mergeCell ref="A116:A118"/>
    <mergeCell ref="B116:B118"/>
    <mergeCell ref="A124:A126"/>
    <mergeCell ref="A130:A132"/>
    <mergeCell ref="B176:E176"/>
    <mergeCell ref="A173:B173"/>
    <mergeCell ref="A175:G175"/>
    <mergeCell ref="A174:G174"/>
    <mergeCell ref="A53:A55"/>
    <mergeCell ref="B92:B94"/>
    <mergeCell ref="A81:A83"/>
    <mergeCell ref="B81:B83"/>
    <mergeCell ref="A75:A77"/>
    <mergeCell ref="B91:G91"/>
    <mergeCell ref="A153:A155"/>
    <mergeCell ref="B153:B155"/>
    <mergeCell ref="A110:A112"/>
    <mergeCell ref="A146:A149"/>
    <mergeCell ref="B146:B149"/>
    <mergeCell ref="A133:A135"/>
    <mergeCell ref="B133:B135"/>
    <mergeCell ref="B78:B80"/>
    <mergeCell ref="A101:A103"/>
    <mergeCell ref="B113:B115"/>
    <mergeCell ref="B75:B77"/>
    <mergeCell ref="A157:B159"/>
    <mergeCell ref="A142:A145"/>
    <mergeCell ref="B142:B145"/>
    <mergeCell ref="I9:I10"/>
    <mergeCell ref="A26:A28"/>
    <mergeCell ref="A16:A18"/>
    <mergeCell ref="B16:B18"/>
    <mergeCell ref="B123:G123"/>
    <mergeCell ref="B98:B100"/>
    <mergeCell ref="B101:B103"/>
    <mergeCell ref="A38:A40"/>
    <mergeCell ref="B38:B40"/>
    <mergeCell ref="B47:B49"/>
    <mergeCell ref="A72:A74"/>
    <mergeCell ref="B72:B74"/>
    <mergeCell ref="A44:A46"/>
    <mergeCell ref="B44:B46"/>
    <mergeCell ref="A67:A69"/>
    <mergeCell ref="B67:B69"/>
    <mergeCell ref="B71:G71"/>
    <mergeCell ref="I117:I118"/>
    <mergeCell ref="A9:A10"/>
    <mergeCell ref="B9:B10"/>
    <mergeCell ref="B26:B28"/>
    <mergeCell ref="B19:B21"/>
    <mergeCell ref="B11:G11"/>
    <mergeCell ref="B12:G12"/>
  </mergeCells>
  <phoneticPr fontId="16" type="noConversion"/>
  <conditionalFormatting sqref="G136:G137 G125:G126 G114:G115 G123:H123 G93:G94 G96:G97 G73:G74 G65:G66 G140 G76:G77 G154:G155 G68:G69 G99:G100 G117:G118 G88:G89 G120:G121 G151:G152 G143:G149 G128:G132 G108:G109 G79 G102:G106 G134 G112 G84:G86 G20:G24 G14:G15 H59:H63 G54:G55 G30:G31 G17:G18 G41:G43 G37 G27 G45 G58:G63 G63:H63 G50:G52 G33 G35 G39 G48">
    <cfRule type="cellIs" dxfId="1" priority="26" stopIfTrue="1" operator="notEqual">
      <formula>#REF!</formula>
    </cfRule>
  </conditionalFormatting>
  <pageMargins left="0.19685039370078741" right="0" top="0.31496062992125984" bottom="0.15748031496062992" header="0.19685039370078741" footer="0.19685039370078741"/>
  <pageSetup paperSize="9" scale="41" fitToHeight="5" orientation="landscape" r:id="rId1"/>
  <rowBreaks count="2" manualBreakCount="2">
    <brk id="94" max="8" man="1"/>
    <brk id="12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Normal="100"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RowHeight="12.75"/>
  <cols>
    <col min="1" max="1" width="4.5703125" style="43" customWidth="1"/>
    <col min="2" max="2" width="42.5703125" style="43" customWidth="1"/>
    <col min="3" max="3" width="6.85546875" style="43" customWidth="1"/>
    <col min="4" max="15" width="9.5703125" style="43" customWidth="1"/>
    <col min="16" max="17" width="10.5703125" style="43" customWidth="1"/>
    <col min="18" max="29" width="0" style="44" hidden="1" customWidth="1"/>
    <col min="30" max="16384" width="9.140625" style="44"/>
  </cols>
  <sheetData>
    <row r="1" spans="1:256">
      <c r="Q1" s="34" t="s">
        <v>51</v>
      </c>
    </row>
    <row r="2" spans="1:256">
      <c r="A2" s="45" t="s">
        <v>82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256" s="48" customFormat="1" ht="53.25" customHeight="1">
      <c r="A3" s="36" t="s">
        <v>0</v>
      </c>
      <c r="B3" s="287" t="s">
        <v>46</v>
      </c>
      <c r="C3" s="287"/>
      <c r="D3" s="36" t="s">
        <v>17</v>
      </c>
      <c r="E3" s="47" t="s">
        <v>18</v>
      </c>
      <c r="F3" s="36" t="s">
        <v>22</v>
      </c>
      <c r="G3" s="47" t="s">
        <v>24</v>
      </c>
      <c r="H3" s="36" t="s">
        <v>25</v>
      </c>
      <c r="I3" s="47" t="s">
        <v>26</v>
      </c>
      <c r="J3" s="36" t="s">
        <v>28</v>
      </c>
      <c r="K3" s="47" t="s">
        <v>29</v>
      </c>
      <c r="L3" s="36" t="s">
        <v>30</v>
      </c>
      <c r="M3" s="47" t="s">
        <v>32</v>
      </c>
      <c r="N3" s="36" t="s">
        <v>33</v>
      </c>
      <c r="O3" s="47" t="s">
        <v>34</v>
      </c>
      <c r="P3" s="36" t="s">
        <v>81</v>
      </c>
      <c r="Q3" s="36" t="s">
        <v>50</v>
      </c>
      <c r="R3" s="35" t="s">
        <v>17</v>
      </c>
      <c r="S3" s="29" t="s">
        <v>18</v>
      </c>
      <c r="T3" s="35" t="s">
        <v>22</v>
      </c>
      <c r="U3" s="29" t="s">
        <v>24</v>
      </c>
      <c r="V3" s="35" t="s">
        <v>25</v>
      </c>
      <c r="W3" s="29" t="s">
        <v>26</v>
      </c>
      <c r="X3" s="35" t="s">
        <v>28</v>
      </c>
      <c r="Y3" s="29" t="s">
        <v>29</v>
      </c>
      <c r="Z3" s="35" t="s">
        <v>30</v>
      </c>
      <c r="AA3" s="29" t="s">
        <v>32</v>
      </c>
      <c r="AB3" s="35" t="s">
        <v>33</v>
      </c>
      <c r="AC3" s="29" t="s">
        <v>34</v>
      </c>
    </row>
    <row r="4" spans="1:256" ht="15" customHeight="1">
      <c r="A4" s="49" t="s">
        <v>84</v>
      </c>
      <c r="B4" s="50"/>
      <c r="C4" s="50"/>
      <c r="D4" s="50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51"/>
    </row>
    <row r="5" spans="1:256" ht="283.5" customHeight="1">
      <c r="A5" s="288" t="s">
        <v>1</v>
      </c>
      <c r="B5" s="281" t="s">
        <v>85</v>
      </c>
      <c r="C5" s="52" t="s">
        <v>20</v>
      </c>
      <c r="D5" s="54" t="s">
        <v>217</v>
      </c>
      <c r="E5" s="54" t="s">
        <v>218</v>
      </c>
      <c r="F5" s="54" t="s">
        <v>219</v>
      </c>
      <c r="G5" s="54" t="s">
        <v>220</v>
      </c>
      <c r="H5" s="54" t="s">
        <v>219</v>
      </c>
      <c r="I5" s="54" t="s">
        <v>221</v>
      </c>
      <c r="J5" s="54" t="s">
        <v>220</v>
      </c>
      <c r="K5" s="54" t="s">
        <v>222</v>
      </c>
      <c r="L5" s="54" t="s">
        <v>223</v>
      </c>
      <c r="M5" s="54" t="s">
        <v>224</v>
      </c>
      <c r="N5" s="54" t="s">
        <v>223</v>
      </c>
      <c r="O5" s="54" t="s">
        <v>225</v>
      </c>
      <c r="P5" s="55"/>
      <c r="Q5" s="55"/>
    </row>
    <row r="6" spans="1:256" ht="105.75" customHeight="1">
      <c r="A6" s="288"/>
      <c r="B6" s="281"/>
      <c r="C6" s="52"/>
      <c r="D6" s="54"/>
      <c r="E6" s="54"/>
      <c r="F6" s="54"/>
      <c r="G6" s="54"/>
      <c r="H6" s="54"/>
      <c r="I6" s="54"/>
      <c r="J6" s="54"/>
      <c r="K6" s="56" t="s">
        <v>200</v>
      </c>
      <c r="L6" s="56" t="s">
        <v>201</v>
      </c>
      <c r="M6" s="56" t="s">
        <v>202</v>
      </c>
      <c r="N6" s="56" t="s">
        <v>203</v>
      </c>
      <c r="O6" s="54" t="s">
        <v>205</v>
      </c>
      <c r="P6" s="55"/>
      <c r="Q6" s="55"/>
    </row>
    <row r="7" spans="1:256" ht="74.25" customHeight="1">
      <c r="A7" s="288"/>
      <c r="B7" s="281"/>
      <c r="C7" s="52" t="s">
        <v>21</v>
      </c>
      <c r="D7" s="54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256" ht="175.5" customHeight="1">
      <c r="A8" s="288" t="s">
        <v>3</v>
      </c>
      <c r="B8" s="281" t="s">
        <v>86</v>
      </c>
      <c r="C8" s="52" t="s">
        <v>20</v>
      </c>
      <c r="D8" s="54"/>
      <c r="E8" s="55"/>
      <c r="F8" s="55"/>
      <c r="G8" s="55"/>
      <c r="H8" s="55"/>
      <c r="I8" s="56" t="s">
        <v>200</v>
      </c>
      <c r="J8" s="56" t="s">
        <v>201</v>
      </c>
      <c r="K8" s="56" t="s">
        <v>202</v>
      </c>
      <c r="L8" s="56" t="s">
        <v>203</v>
      </c>
      <c r="M8" s="275" t="s">
        <v>205</v>
      </c>
      <c r="N8" s="276"/>
      <c r="O8" s="277"/>
      <c r="P8" s="55"/>
      <c r="Q8" s="55"/>
    </row>
    <row r="9" spans="1:256" ht="33.75" customHeight="1">
      <c r="A9" s="288"/>
      <c r="B9" s="281"/>
      <c r="C9" s="52" t="s">
        <v>21</v>
      </c>
      <c r="D9" s="54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256" ht="151.5" customHeight="1">
      <c r="A10" s="288" t="s">
        <v>4</v>
      </c>
      <c r="B10" s="281" t="s">
        <v>87</v>
      </c>
      <c r="C10" s="52" t="s">
        <v>20</v>
      </c>
      <c r="D10" s="54" t="s">
        <v>206</v>
      </c>
      <c r="E10" s="54"/>
      <c r="F10" s="54" t="s">
        <v>207</v>
      </c>
      <c r="G10" s="54"/>
      <c r="H10" s="54" t="s">
        <v>208</v>
      </c>
      <c r="I10" s="54" t="s">
        <v>209</v>
      </c>
      <c r="J10" s="54" t="s">
        <v>210</v>
      </c>
      <c r="K10" s="54"/>
      <c r="L10" s="54"/>
      <c r="M10" s="54" t="s">
        <v>211</v>
      </c>
      <c r="N10" s="54"/>
      <c r="O10" s="54"/>
      <c r="P10" s="55"/>
      <c r="Q10" s="55"/>
    </row>
    <row r="11" spans="1:256" ht="40.5" customHeight="1">
      <c r="A11" s="288"/>
      <c r="B11" s="281"/>
      <c r="C11" s="52" t="s">
        <v>21</v>
      </c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256" ht="355.5" customHeight="1">
      <c r="A12" s="288" t="s">
        <v>5</v>
      </c>
      <c r="B12" s="281" t="s">
        <v>228</v>
      </c>
      <c r="C12" s="52" t="s">
        <v>20</v>
      </c>
      <c r="D12" s="54"/>
      <c r="E12" s="54" t="s">
        <v>149</v>
      </c>
      <c r="F12" s="54"/>
      <c r="G12" s="54" t="s">
        <v>150</v>
      </c>
      <c r="H12" s="54" t="s">
        <v>151</v>
      </c>
      <c r="I12" s="54" t="s">
        <v>152</v>
      </c>
      <c r="J12" s="54"/>
      <c r="K12" s="54"/>
      <c r="L12" s="54" t="s">
        <v>151</v>
      </c>
      <c r="M12" s="54"/>
      <c r="N12" s="54"/>
      <c r="O12" s="54" t="s">
        <v>153</v>
      </c>
      <c r="P12" s="55"/>
      <c r="Q12" s="55"/>
    </row>
    <row r="13" spans="1:256" ht="24" customHeight="1">
      <c r="A13" s="288"/>
      <c r="B13" s="281"/>
      <c r="C13" s="52" t="s">
        <v>21</v>
      </c>
      <c r="D13" s="54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256" ht="96" customHeight="1">
      <c r="A14" s="288" t="s">
        <v>9</v>
      </c>
      <c r="B14" s="281" t="s">
        <v>88</v>
      </c>
      <c r="C14" s="52" t="s">
        <v>20</v>
      </c>
      <c r="D14" s="54"/>
      <c r="E14" s="55"/>
      <c r="F14" s="60" t="s">
        <v>240</v>
      </c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256" ht="39" customHeight="1">
      <c r="A15" s="288"/>
      <c r="B15" s="281"/>
      <c r="C15" s="52" t="s">
        <v>21</v>
      </c>
      <c r="D15" s="54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256">
      <c r="A16" s="31" t="s">
        <v>89</v>
      </c>
      <c r="B16" s="61"/>
      <c r="C16" s="61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9"/>
      <c r="AI16" s="294"/>
      <c r="AJ16" s="294"/>
      <c r="AK16" s="294"/>
      <c r="AZ16" s="294"/>
      <c r="BA16" s="294"/>
      <c r="BB16" s="294"/>
      <c r="BQ16" s="294"/>
      <c r="BR16" s="294"/>
      <c r="BS16" s="294"/>
      <c r="CH16" s="294"/>
      <c r="CI16" s="294"/>
      <c r="CJ16" s="294"/>
      <c r="CY16" s="294"/>
      <c r="CZ16" s="294"/>
      <c r="DA16" s="294"/>
      <c r="DP16" s="294"/>
      <c r="DQ16" s="294"/>
      <c r="DR16" s="294"/>
      <c r="EG16" s="294"/>
      <c r="EH16" s="294"/>
      <c r="EI16" s="294"/>
      <c r="EX16" s="294"/>
      <c r="EY16" s="294"/>
      <c r="EZ16" s="294"/>
      <c r="FO16" s="294"/>
      <c r="FP16" s="294"/>
      <c r="FQ16" s="294"/>
      <c r="GF16" s="294"/>
      <c r="GG16" s="294"/>
      <c r="GH16" s="294"/>
      <c r="GW16" s="294"/>
      <c r="GX16" s="294"/>
      <c r="GY16" s="294"/>
      <c r="HN16" s="294"/>
      <c r="HO16" s="294"/>
      <c r="HP16" s="294"/>
      <c r="IE16" s="294"/>
      <c r="IF16" s="294"/>
      <c r="IG16" s="294"/>
      <c r="IV16" s="294"/>
    </row>
    <row r="17" spans="1:17" ht="320.25" customHeight="1">
      <c r="A17" s="288" t="s">
        <v>6</v>
      </c>
      <c r="B17" s="281" t="s">
        <v>90</v>
      </c>
      <c r="C17" s="52" t="s">
        <v>20</v>
      </c>
      <c r="D17" s="62" t="s">
        <v>158</v>
      </c>
      <c r="E17" s="62" t="s">
        <v>159</v>
      </c>
      <c r="F17" s="62" t="s">
        <v>160</v>
      </c>
      <c r="G17" s="62" t="s">
        <v>161</v>
      </c>
      <c r="H17" s="62" t="s">
        <v>162</v>
      </c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39.950000000000003" customHeight="1">
      <c r="A18" s="288"/>
      <c r="B18" s="281"/>
      <c r="C18" s="52" t="s">
        <v>21</v>
      </c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94.25" customHeight="1">
      <c r="A19" s="288" t="s">
        <v>7</v>
      </c>
      <c r="B19" s="281" t="s">
        <v>226</v>
      </c>
      <c r="C19" s="52" t="s">
        <v>20</v>
      </c>
      <c r="D19" s="56" t="s">
        <v>241</v>
      </c>
      <c r="E19" s="56" t="s">
        <v>242</v>
      </c>
      <c r="F19" s="63" t="s">
        <v>171</v>
      </c>
      <c r="G19" s="56" t="s">
        <v>172</v>
      </c>
      <c r="H19" s="64"/>
      <c r="I19" s="64"/>
      <c r="J19" s="64"/>
      <c r="K19" s="56"/>
      <c r="L19" s="56"/>
      <c r="M19" s="56"/>
      <c r="N19" s="56"/>
      <c r="O19" s="56"/>
      <c r="P19" s="56" t="s">
        <v>173</v>
      </c>
      <c r="Q19" s="55"/>
    </row>
    <row r="20" spans="1:17" ht="39.950000000000003" customHeight="1">
      <c r="A20" s="288"/>
      <c r="B20" s="281"/>
      <c r="C20" s="52" t="s">
        <v>21</v>
      </c>
      <c r="D20" s="54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211.5" customHeight="1">
      <c r="A21" s="288" t="s">
        <v>8</v>
      </c>
      <c r="B21" s="281" t="s">
        <v>229</v>
      </c>
      <c r="C21" s="52" t="s">
        <v>20</v>
      </c>
      <c r="D21" s="65" t="s">
        <v>243</v>
      </c>
      <c r="E21" s="65" t="s">
        <v>174</v>
      </c>
      <c r="F21" s="65" t="s">
        <v>171</v>
      </c>
      <c r="G21" s="66" t="s">
        <v>175</v>
      </c>
      <c r="H21" s="66" t="s">
        <v>175</v>
      </c>
      <c r="I21" s="65" t="s">
        <v>175</v>
      </c>
      <c r="J21" s="65" t="s">
        <v>175</v>
      </c>
      <c r="K21" s="65" t="s">
        <v>175</v>
      </c>
      <c r="L21" s="65" t="s">
        <v>175</v>
      </c>
      <c r="M21" s="65" t="s">
        <v>175</v>
      </c>
      <c r="N21" s="65" t="s">
        <v>176</v>
      </c>
      <c r="O21" s="65" t="s">
        <v>177</v>
      </c>
      <c r="P21" s="56" t="s">
        <v>178</v>
      </c>
      <c r="Q21" s="55"/>
    </row>
    <row r="22" spans="1:17" ht="31.5" customHeight="1">
      <c r="A22" s="288"/>
      <c r="B22" s="281"/>
      <c r="C22" s="52" t="s">
        <v>21</v>
      </c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  <row r="23" spans="1:17" s="68" customFormat="1" ht="223.5" customHeight="1">
      <c r="A23" s="278" t="s">
        <v>14</v>
      </c>
      <c r="B23" s="295" t="s">
        <v>230</v>
      </c>
      <c r="C23" s="67" t="s">
        <v>20</v>
      </c>
      <c r="D23" s="56" t="str">
        <f>$D$19</f>
        <v>подготовка конкурсной документации</v>
      </c>
      <c r="E23" s="56" t="s">
        <v>244</v>
      </c>
      <c r="F23" s="63" t="s">
        <v>171</v>
      </c>
      <c r="G23" s="56" t="s">
        <v>179</v>
      </c>
      <c r="H23" s="56" t="s">
        <v>180</v>
      </c>
      <c r="I23" s="56" t="s">
        <v>135</v>
      </c>
      <c r="J23" s="56"/>
      <c r="K23" s="56" t="s">
        <v>181</v>
      </c>
      <c r="L23" s="56"/>
      <c r="M23" s="64"/>
      <c r="N23" s="64"/>
      <c r="O23" s="64"/>
      <c r="P23" s="56" t="s">
        <v>182</v>
      </c>
      <c r="Q23" s="64"/>
    </row>
    <row r="24" spans="1:17" s="68" customFormat="1" ht="39.950000000000003" customHeight="1">
      <c r="A24" s="280"/>
      <c r="B24" s="295"/>
      <c r="C24" s="67" t="s">
        <v>21</v>
      </c>
      <c r="D24" s="56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1:17" s="68" customFormat="1" ht="104.25" customHeight="1">
      <c r="A25" s="291" t="s">
        <v>15</v>
      </c>
      <c r="B25" s="295" t="s">
        <v>231</v>
      </c>
      <c r="C25" s="67" t="s">
        <v>20</v>
      </c>
      <c r="D25" s="69"/>
      <c r="E25" s="56" t="str">
        <f>$D$19</f>
        <v>подготовка конкурсной документации</v>
      </c>
      <c r="F25" s="63" t="s">
        <v>171</v>
      </c>
      <c r="G25" s="56" t="s">
        <v>183</v>
      </c>
      <c r="H25" s="56" t="str">
        <f>$D$19</f>
        <v>подготовка конкурсной документации</v>
      </c>
      <c r="I25" s="63" t="s">
        <v>171</v>
      </c>
      <c r="J25" s="56" t="s">
        <v>183</v>
      </c>
      <c r="K25" s="64"/>
      <c r="L25" s="64"/>
      <c r="M25" s="64"/>
      <c r="N25" s="64"/>
      <c r="O25" s="64"/>
      <c r="P25" s="65" t="s">
        <v>184</v>
      </c>
      <c r="Q25" s="64"/>
    </row>
    <row r="26" spans="1:17" s="68" customFormat="1" ht="39.950000000000003" customHeight="1">
      <c r="A26" s="291"/>
      <c r="B26" s="295"/>
      <c r="C26" s="67" t="s">
        <v>21</v>
      </c>
      <c r="D26" s="56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1:17">
      <c r="A27" s="31" t="s">
        <v>91</v>
      </c>
      <c r="B27" s="70"/>
      <c r="C27" s="70"/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</row>
    <row r="28" spans="1:17" ht="201.75" customHeight="1">
      <c r="A28" s="52" t="s">
        <v>16</v>
      </c>
      <c r="B28" s="53" t="s">
        <v>232</v>
      </c>
      <c r="C28" s="52" t="s">
        <v>20</v>
      </c>
      <c r="D28" s="54" t="s">
        <v>139</v>
      </c>
      <c r="E28" s="54" t="s">
        <v>139</v>
      </c>
      <c r="F28" s="54" t="s">
        <v>139</v>
      </c>
      <c r="G28" s="54" t="s">
        <v>140</v>
      </c>
      <c r="H28" s="54" t="s">
        <v>140</v>
      </c>
      <c r="I28" s="54" t="s">
        <v>140</v>
      </c>
      <c r="J28" s="54" t="s">
        <v>141</v>
      </c>
      <c r="K28" s="54" t="s">
        <v>141</v>
      </c>
      <c r="L28" s="54" t="s">
        <v>141</v>
      </c>
      <c r="M28" s="54" t="s">
        <v>142</v>
      </c>
      <c r="N28" s="54" t="s">
        <v>142</v>
      </c>
      <c r="O28" s="55"/>
      <c r="P28" s="55"/>
      <c r="Q28" s="55"/>
    </row>
    <row r="29" spans="1:17" ht="39.950000000000003" customHeight="1">
      <c r="A29" s="52"/>
      <c r="B29" s="53"/>
      <c r="C29" s="52" t="s">
        <v>21</v>
      </c>
      <c r="D29" s="5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7">
      <c r="A30" s="32" t="s">
        <v>92</v>
      </c>
      <c r="B30" s="71"/>
      <c r="C30" s="72"/>
      <c r="D30" s="73"/>
      <c r="E30" s="74"/>
      <c r="F30" s="74"/>
      <c r="G30" s="75"/>
      <c r="H30" s="76"/>
      <c r="I30" s="76"/>
      <c r="J30" s="76"/>
      <c r="K30" s="76"/>
      <c r="L30" s="76"/>
      <c r="M30" s="76"/>
      <c r="N30" s="76"/>
      <c r="O30" s="76"/>
      <c r="P30" s="76"/>
      <c r="Q30" s="76"/>
    </row>
    <row r="31" spans="1:17" ht="241.5" customHeight="1">
      <c r="A31" s="288" t="s">
        <v>94</v>
      </c>
      <c r="B31" s="281" t="s">
        <v>93</v>
      </c>
      <c r="C31" s="52" t="s">
        <v>20</v>
      </c>
      <c r="D31" s="54" t="s">
        <v>212</v>
      </c>
      <c r="E31" s="54" t="s">
        <v>213</v>
      </c>
      <c r="F31" s="54" t="s">
        <v>214</v>
      </c>
      <c r="G31" s="54" t="s">
        <v>214</v>
      </c>
      <c r="H31" s="54" t="s">
        <v>141</v>
      </c>
      <c r="I31" s="54" t="s">
        <v>142</v>
      </c>
      <c r="J31" s="54" t="s">
        <v>142</v>
      </c>
      <c r="K31" s="54" t="s">
        <v>142</v>
      </c>
      <c r="L31" s="54" t="s">
        <v>142</v>
      </c>
      <c r="M31" s="54" t="s">
        <v>215</v>
      </c>
      <c r="N31" s="54" t="s">
        <v>215</v>
      </c>
      <c r="O31" s="54" t="s">
        <v>215</v>
      </c>
      <c r="P31" s="55"/>
      <c r="Q31" s="55"/>
    </row>
    <row r="32" spans="1:17" ht="45.75" customHeight="1">
      <c r="A32" s="288"/>
      <c r="B32" s="281"/>
      <c r="C32" s="52" t="s">
        <v>21</v>
      </c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</row>
    <row r="33" spans="1:17">
      <c r="A33" s="31" t="s">
        <v>95</v>
      </c>
      <c r="B33" s="53"/>
      <c r="C33" s="52"/>
      <c r="D33" s="54"/>
      <c r="E33" s="55"/>
      <c r="F33" s="55"/>
      <c r="G33" s="55"/>
      <c r="H33" s="57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30.75" customHeight="1">
      <c r="A34" s="288" t="s">
        <v>96</v>
      </c>
      <c r="B34" s="281" t="s">
        <v>97</v>
      </c>
      <c r="C34" s="52" t="s">
        <v>20</v>
      </c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</row>
    <row r="35" spans="1:17" ht="30.75" customHeight="1">
      <c r="A35" s="288"/>
      <c r="B35" s="281"/>
      <c r="C35" s="52" t="s">
        <v>21</v>
      </c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7" ht="39.950000000000003" customHeight="1">
      <c r="A36" s="292" t="s">
        <v>98</v>
      </c>
      <c r="B36" s="282" t="s">
        <v>129</v>
      </c>
      <c r="C36" s="52" t="s">
        <v>20</v>
      </c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1:17" ht="39.950000000000003" customHeight="1">
      <c r="A37" s="293"/>
      <c r="B37" s="283"/>
      <c r="C37" s="52" t="s">
        <v>21</v>
      </c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</row>
    <row r="38" spans="1:17">
      <c r="A38" s="33" t="s">
        <v>99</v>
      </c>
      <c r="B38" s="77"/>
      <c r="C38" s="78"/>
      <c r="D38" s="79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238.5" customHeight="1">
      <c r="A39" s="288" t="s">
        <v>100</v>
      </c>
      <c r="B39" s="281" t="s">
        <v>227</v>
      </c>
      <c r="C39" s="52" t="s">
        <v>20</v>
      </c>
      <c r="D39" s="91"/>
      <c r="E39" s="91" t="s">
        <v>246</v>
      </c>
      <c r="F39" s="91" t="s">
        <v>245</v>
      </c>
      <c r="G39" s="91" t="s">
        <v>234</v>
      </c>
      <c r="H39" s="284" t="s">
        <v>247</v>
      </c>
      <c r="I39" s="285"/>
      <c r="J39" s="285"/>
      <c r="K39" s="285"/>
      <c r="L39" s="285"/>
      <c r="M39" s="285"/>
      <c r="N39" s="285"/>
      <c r="O39" s="286"/>
      <c r="P39" s="54" t="s">
        <v>189</v>
      </c>
      <c r="Q39" s="55"/>
    </row>
    <row r="40" spans="1:17" ht="39.950000000000003" customHeight="1">
      <c r="A40" s="288" t="s">
        <v>10</v>
      </c>
      <c r="B40" s="281" t="s">
        <v>11</v>
      </c>
      <c r="C40" s="52" t="s">
        <v>21</v>
      </c>
      <c r="D40" s="54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7" ht="194.25" customHeight="1">
      <c r="A41" s="288" t="s">
        <v>101</v>
      </c>
      <c r="B41" s="281" t="s">
        <v>102</v>
      </c>
      <c r="C41" s="52" t="s">
        <v>20</v>
      </c>
      <c r="D41" s="54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81" t="s">
        <v>154</v>
      </c>
      <c r="Q41" s="55"/>
    </row>
    <row r="42" spans="1:17" ht="39.950000000000003" customHeight="1">
      <c r="A42" s="288"/>
      <c r="B42" s="281"/>
      <c r="C42" s="52" t="s">
        <v>21</v>
      </c>
      <c r="D42" s="54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</row>
    <row r="43" spans="1:17" ht="186" customHeight="1">
      <c r="A43" s="288" t="s">
        <v>103</v>
      </c>
      <c r="B43" s="281" t="s">
        <v>104</v>
      </c>
      <c r="C43" s="52" t="s">
        <v>20</v>
      </c>
      <c r="D43" s="56" t="s">
        <v>200</v>
      </c>
      <c r="E43" s="56" t="s">
        <v>201</v>
      </c>
      <c r="F43" s="56" t="s">
        <v>204</v>
      </c>
      <c r="G43" s="298" t="s">
        <v>192</v>
      </c>
      <c r="H43" s="299"/>
      <c r="I43" s="299"/>
      <c r="J43" s="299"/>
      <c r="K43" s="299"/>
      <c r="L43" s="299"/>
      <c r="M43" s="299"/>
      <c r="N43" s="299"/>
      <c r="O43" s="300"/>
      <c r="P43" s="55"/>
      <c r="Q43" s="55"/>
    </row>
    <row r="44" spans="1:17" ht="39.950000000000003" customHeight="1">
      <c r="A44" s="288"/>
      <c r="B44" s="281"/>
      <c r="C44" s="52" t="s">
        <v>21</v>
      </c>
      <c r="D44" s="54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</row>
    <row r="45" spans="1:17" ht="278.25" customHeight="1">
      <c r="A45" s="288" t="s">
        <v>105</v>
      </c>
      <c r="B45" s="281" t="s">
        <v>106</v>
      </c>
      <c r="C45" s="52" t="s">
        <v>20</v>
      </c>
      <c r="D45" s="82" t="s">
        <v>190</v>
      </c>
      <c r="E45" s="82" t="s">
        <v>191</v>
      </c>
      <c r="F45" s="82" t="s">
        <v>192</v>
      </c>
      <c r="G45" s="82" t="s">
        <v>192</v>
      </c>
      <c r="H45" s="82" t="s">
        <v>193</v>
      </c>
      <c r="I45" s="82" t="s">
        <v>192</v>
      </c>
      <c r="J45" s="82" t="s">
        <v>192</v>
      </c>
      <c r="K45" s="82" t="s">
        <v>194</v>
      </c>
      <c r="L45" s="82" t="s">
        <v>192</v>
      </c>
      <c r="M45" s="82" t="s">
        <v>195</v>
      </c>
      <c r="N45" s="82" t="s">
        <v>196</v>
      </c>
      <c r="O45" s="82" t="s">
        <v>197</v>
      </c>
      <c r="P45" s="82" t="s">
        <v>198</v>
      </c>
      <c r="Q45" s="55"/>
    </row>
    <row r="46" spans="1:17" ht="39.950000000000003" customHeight="1">
      <c r="A46" s="288" t="s">
        <v>12</v>
      </c>
      <c r="B46" s="281" t="s">
        <v>13</v>
      </c>
      <c r="C46" s="52" t="s">
        <v>21</v>
      </c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</row>
    <row r="47" spans="1:17" ht="39.950000000000003" customHeight="1">
      <c r="A47" s="289" t="s">
        <v>108</v>
      </c>
      <c r="B47" s="282" t="s">
        <v>107</v>
      </c>
      <c r="C47" s="52" t="s">
        <v>20</v>
      </c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1:17" ht="39.950000000000003" customHeight="1">
      <c r="A48" s="290"/>
      <c r="B48" s="283"/>
      <c r="C48" s="52" t="s">
        <v>21</v>
      </c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1:17" ht="129.75" customHeight="1">
      <c r="A49" s="289" t="s">
        <v>109</v>
      </c>
      <c r="B49" s="282" t="s">
        <v>110</v>
      </c>
      <c r="C49" s="83" t="s">
        <v>20</v>
      </c>
      <c r="D49" s="30" t="s">
        <v>248</v>
      </c>
      <c r="E49" s="30" t="s">
        <v>248</v>
      </c>
      <c r="F49" s="30" t="s">
        <v>248</v>
      </c>
      <c r="G49" s="30" t="s">
        <v>249</v>
      </c>
      <c r="H49" s="30" t="s">
        <v>250</v>
      </c>
      <c r="I49" s="93" t="s">
        <v>251</v>
      </c>
      <c r="J49" s="30" t="s">
        <v>252</v>
      </c>
      <c r="K49" s="30" t="s">
        <v>248</v>
      </c>
      <c r="L49" s="30" t="s">
        <v>253</v>
      </c>
      <c r="M49" s="30" t="s">
        <v>248</v>
      </c>
      <c r="N49" s="93" t="s">
        <v>254</v>
      </c>
      <c r="O49" s="30" t="s">
        <v>248</v>
      </c>
      <c r="P49" s="84"/>
      <c r="Q49" s="84"/>
    </row>
    <row r="50" spans="1:17" ht="39.950000000000003" customHeight="1">
      <c r="A50" s="290"/>
      <c r="B50" s="283"/>
      <c r="C50" s="52" t="s">
        <v>21</v>
      </c>
      <c r="D50" s="54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</row>
    <row r="51" spans="1:17" s="68" customFormat="1" ht="391.5" customHeight="1">
      <c r="A51" s="288" t="s">
        <v>111</v>
      </c>
      <c r="B51" s="281" t="s">
        <v>112</v>
      </c>
      <c r="C51" s="67" t="s">
        <v>20</v>
      </c>
      <c r="D51" s="56" t="s">
        <v>131</v>
      </c>
      <c r="E51" s="56" t="s">
        <v>132</v>
      </c>
      <c r="F51" s="56" t="s">
        <v>133</v>
      </c>
      <c r="G51" s="56" t="s">
        <v>134</v>
      </c>
      <c r="H51" s="56" t="s">
        <v>135</v>
      </c>
      <c r="I51" s="56" t="s">
        <v>136</v>
      </c>
      <c r="J51" s="56" t="s">
        <v>136</v>
      </c>
      <c r="K51" s="56" t="s">
        <v>136</v>
      </c>
      <c r="L51" s="56" t="s">
        <v>137</v>
      </c>
      <c r="M51" s="64"/>
      <c r="N51" s="64"/>
      <c r="O51" s="64"/>
      <c r="P51" s="56" t="s">
        <v>138</v>
      </c>
      <c r="Q51" s="64"/>
    </row>
    <row r="52" spans="1:17" ht="39.950000000000003" customHeight="1">
      <c r="A52" s="288"/>
      <c r="B52" s="281"/>
      <c r="C52" s="52" t="s">
        <v>21</v>
      </c>
      <c r="D52" s="85"/>
      <c r="E52" s="84"/>
      <c r="F52" s="84"/>
      <c r="G52" s="84"/>
      <c r="H52" s="84"/>
      <c r="I52" s="84"/>
      <c r="J52" s="84"/>
      <c r="K52" s="84"/>
      <c r="L52" s="84"/>
      <c r="M52" s="84"/>
      <c r="N52" s="55"/>
      <c r="O52" s="55"/>
      <c r="P52" s="55"/>
      <c r="Q52" s="55"/>
    </row>
    <row r="53" spans="1:17" ht="75.75" customHeight="1">
      <c r="A53" s="288" t="s">
        <v>114</v>
      </c>
      <c r="B53" s="281" t="s">
        <v>113</v>
      </c>
      <c r="C53" s="52" t="s">
        <v>20</v>
      </c>
      <c r="D53" s="82" t="s">
        <v>143</v>
      </c>
      <c r="E53" s="82" t="s">
        <v>143</v>
      </c>
      <c r="F53" s="82" t="s">
        <v>143</v>
      </c>
      <c r="G53" s="82" t="s">
        <v>148</v>
      </c>
      <c r="H53" s="82" t="s">
        <v>144</v>
      </c>
      <c r="I53" s="82" t="s">
        <v>202</v>
      </c>
      <c r="J53" s="82" t="s">
        <v>145</v>
      </c>
      <c r="K53" s="82" t="s">
        <v>146</v>
      </c>
      <c r="L53" s="82" t="s">
        <v>147</v>
      </c>
      <c r="M53" s="82"/>
      <c r="N53" s="80"/>
      <c r="O53" s="54"/>
      <c r="P53" s="54"/>
      <c r="Q53" s="54"/>
    </row>
    <row r="54" spans="1:17" ht="31.5" customHeight="1">
      <c r="A54" s="288"/>
      <c r="B54" s="281"/>
      <c r="C54" s="52" t="s">
        <v>21</v>
      </c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54"/>
      <c r="O54" s="54"/>
      <c r="P54" s="54"/>
      <c r="Q54" s="54"/>
    </row>
    <row r="55" spans="1:17" ht="52.5" customHeight="1">
      <c r="A55" s="288" t="s">
        <v>115</v>
      </c>
      <c r="B55" s="281" t="s">
        <v>116</v>
      </c>
      <c r="C55" s="52" t="s">
        <v>20</v>
      </c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</row>
    <row r="56" spans="1:17" ht="52.5" customHeight="1">
      <c r="A56" s="288"/>
      <c r="B56" s="281"/>
      <c r="C56" s="52" t="s">
        <v>21</v>
      </c>
      <c r="D56" s="54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</row>
    <row r="57" spans="1:17" ht="409.5" customHeight="1">
      <c r="A57" s="288" t="s">
        <v>117</v>
      </c>
      <c r="B57" s="281" t="s">
        <v>118</v>
      </c>
      <c r="C57" s="52" t="s">
        <v>20</v>
      </c>
      <c r="D57" s="92" t="s">
        <v>235</v>
      </c>
      <c r="E57" s="91"/>
      <c r="F57" s="91" t="s">
        <v>236</v>
      </c>
      <c r="G57" s="301" t="s">
        <v>233</v>
      </c>
      <c r="H57" s="301"/>
      <c r="I57" s="91" t="s">
        <v>237</v>
      </c>
      <c r="J57" s="91" t="s">
        <v>238</v>
      </c>
      <c r="K57" s="275" t="s">
        <v>239</v>
      </c>
      <c r="L57" s="276"/>
      <c r="M57" s="276"/>
      <c r="N57" s="276"/>
      <c r="O57" s="277"/>
      <c r="P57" s="87" t="s">
        <v>199</v>
      </c>
      <c r="Q57" s="55"/>
    </row>
    <row r="58" spans="1:17" ht="39.950000000000003" customHeight="1">
      <c r="A58" s="288"/>
      <c r="B58" s="281"/>
      <c r="C58" s="52" t="s">
        <v>21</v>
      </c>
      <c r="D58" s="54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</row>
    <row r="59" spans="1:17" s="68" customFormat="1" ht="183.75" customHeight="1">
      <c r="A59" s="278" t="s">
        <v>120</v>
      </c>
      <c r="B59" s="278" t="s">
        <v>119</v>
      </c>
      <c r="C59" s="278" t="s">
        <v>20</v>
      </c>
      <c r="D59" s="56"/>
      <c r="E59" s="56" t="s">
        <v>167</v>
      </c>
      <c r="F59" s="56" t="s">
        <v>168</v>
      </c>
      <c r="G59" s="88" t="s">
        <v>169</v>
      </c>
      <c r="H59" s="88" t="s">
        <v>169</v>
      </c>
      <c r="I59" s="88" t="s">
        <v>169</v>
      </c>
      <c r="J59" s="88" t="s">
        <v>169</v>
      </c>
      <c r="K59" s="88" t="s">
        <v>169</v>
      </c>
      <c r="L59" s="88" t="s">
        <v>169</v>
      </c>
      <c r="M59" s="88" t="s">
        <v>169</v>
      </c>
      <c r="N59" s="88" t="s">
        <v>169</v>
      </c>
      <c r="O59" s="88" t="s">
        <v>170</v>
      </c>
      <c r="P59" s="64"/>
      <c r="Q59" s="64"/>
    </row>
    <row r="60" spans="1:17" s="68" customFormat="1" ht="150" customHeight="1">
      <c r="A60" s="279"/>
      <c r="B60" s="279"/>
      <c r="C60" s="279"/>
      <c r="D60" s="56" t="s">
        <v>163</v>
      </c>
      <c r="E60" s="56" t="s">
        <v>163</v>
      </c>
      <c r="F60" s="56" t="s">
        <v>163</v>
      </c>
      <c r="G60" s="56" t="s">
        <v>163</v>
      </c>
      <c r="H60" s="56" t="s">
        <v>163</v>
      </c>
      <c r="I60" s="56" t="s">
        <v>163</v>
      </c>
      <c r="J60" s="56" t="s">
        <v>163</v>
      </c>
      <c r="K60" s="56" t="s">
        <v>163</v>
      </c>
      <c r="L60" s="56" t="s">
        <v>163</v>
      </c>
      <c r="M60" s="56" t="s">
        <v>163</v>
      </c>
      <c r="N60" s="56" t="s">
        <v>163</v>
      </c>
      <c r="O60" s="56" t="s">
        <v>163</v>
      </c>
      <c r="P60" s="64"/>
      <c r="Q60" s="64"/>
    </row>
    <row r="61" spans="1:17" s="68" customFormat="1" ht="316.5" customHeight="1">
      <c r="A61" s="279"/>
      <c r="B61" s="279"/>
      <c r="C61" s="280"/>
      <c r="D61" s="56" t="s">
        <v>164</v>
      </c>
      <c r="E61" s="56" t="s">
        <v>165</v>
      </c>
      <c r="F61" s="56" t="s">
        <v>166</v>
      </c>
      <c r="G61" s="56" t="s">
        <v>166</v>
      </c>
      <c r="H61" s="56" t="s">
        <v>166</v>
      </c>
      <c r="I61" s="56" t="s">
        <v>166</v>
      </c>
      <c r="J61" s="56" t="s">
        <v>166</v>
      </c>
      <c r="K61" s="56" t="s">
        <v>166</v>
      </c>
      <c r="L61" s="56" t="s">
        <v>166</v>
      </c>
      <c r="M61" s="56" t="s">
        <v>166</v>
      </c>
      <c r="N61" s="56" t="s">
        <v>166</v>
      </c>
      <c r="O61" s="56" t="s">
        <v>166</v>
      </c>
      <c r="P61" s="64"/>
      <c r="Q61" s="64"/>
    </row>
    <row r="62" spans="1:17" s="68" customFormat="1" ht="39.950000000000003" customHeight="1">
      <c r="A62" s="280"/>
      <c r="B62" s="280"/>
      <c r="C62" s="67" t="s">
        <v>21</v>
      </c>
      <c r="D62" s="56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</row>
    <row r="63" spans="1:17" ht="39.950000000000003" customHeight="1">
      <c r="A63" s="288" t="s">
        <v>121</v>
      </c>
      <c r="B63" s="281" t="s">
        <v>122</v>
      </c>
      <c r="C63" s="52" t="s">
        <v>20</v>
      </c>
      <c r="D63" s="54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</row>
    <row r="64" spans="1:17" ht="39.950000000000003" customHeight="1">
      <c r="A64" s="288"/>
      <c r="B64" s="281"/>
      <c r="C64" s="52" t="s">
        <v>21</v>
      </c>
      <c r="D64" s="54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  <row r="65" spans="1:20" s="68" customFormat="1" ht="154.5" customHeight="1">
      <c r="A65" s="291" t="s">
        <v>123</v>
      </c>
      <c r="B65" s="295" t="s">
        <v>124</v>
      </c>
      <c r="C65" s="67" t="s">
        <v>20</v>
      </c>
      <c r="D65" s="65"/>
      <c r="E65" s="65"/>
      <c r="F65" s="65" t="s">
        <v>185</v>
      </c>
      <c r="G65" s="65" t="s">
        <v>171</v>
      </c>
      <c r="H65" s="65" t="s">
        <v>186</v>
      </c>
      <c r="I65" s="65"/>
      <c r="J65" s="65" t="s">
        <v>186</v>
      </c>
      <c r="K65" s="65"/>
      <c r="L65" s="65"/>
      <c r="M65" s="65" t="s">
        <v>186</v>
      </c>
      <c r="N65" s="65"/>
      <c r="O65" s="65" t="s">
        <v>187</v>
      </c>
      <c r="P65" s="65" t="s">
        <v>188</v>
      </c>
      <c r="Q65" s="64"/>
    </row>
    <row r="66" spans="1:20" s="68" customFormat="1" ht="39.950000000000003" customHeight="1">
      <c r="A66" s="291"/>
      <c r="B66" s="295"/>
      <c r="C66" s="67" t="s">
        <v>21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</row>
    <row r="67" spans="1:20" ht="39.950000000000003" customHeight="1">
      <c r="A67" s="288" t="s">
        <v>125</v>
      </c>
      <c r="B67" s="281" t="s">
        <v>126</v>
      </c>
      <c r="C67" s="52" t="s">
        <v>20</v>
      </c>
      <c r="D67" s="54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</row>
    <row r="68" spans="1:20" ht="39.950000000000003" customHeight="1">
      <c r="A68" s="288"/>
      <c r="B68" s="281"/>
      <c r="C68" s="52" t="s">
        <v>21</v>
      </c>
      <c r="D68" s="54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</row>
    <row r="69" spans="1:20" ht="147" customHeight="1">
      <c r="A69" s="289" t="s">
        <v>127</v>
      </c>
      <c r="B69" s="282" t="s">
        <v>128</v>
      </c>
      <c r="C69" s="52" t="s">
        <v>20</v>
      </c>
      <c r="D69" s="54"/>
      <c r="E69" s="89" t="s">
        <v>155</v>
      </c>
      <c r="F69" s="89" t="s">
        <v>156</v>
      </c>
      <c r="G69" s="55"/>
      <c r="H69" s="55"/>
      <c r="I69" s="55"/>
      <c r="J69" s="55"/>
      <c r="K69" s="55"/>
      <c r="L69" s="55"/>
      <c r="M69" s="55"/>
      <c r="N69" s="55"/>
      <c r="O69" s="89" t="s">
        <v>157</v>
      </c>
      <c r="P69" s="55"/>
      <c r="Q69" s="55"/>
    </row>
    <row r="70" spans="1:20" ht="39.950000000000003" customHeight="1">
      <c r="A70" s="290"/>
      <c r="B70" s="283"/>
      <c r="C70" s="52" t="s">
        <v>21</v>
      </c>
      <c r="D70" s="54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</row>
    <row r="71" spans="1:20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</row>
    <row r="73" spans="1:20">
      <c r="B73" s="296" t="s">
        <v>255</v>
      </c>
      <c r="C73" s="296"/>
      <c r="D73" s="296"/>
      <c r="E73" s="296"/>
      <c r="F73" s="296"/>
      <c r="G73" s="296"/>
      <c r="H73" s="296"/>
      <c r="I73" s="296"/>
      <c r="J73" s="296"/>
      <c r="K73" s="296"/>
      <c r="L73" s="296"/>
      <c r="M73" s="296"/>
      <c r="N73" s="296"/>
      <c r="O73" s="296"/>
      <c r="P73" s="296"/>
      <c r="Q73" s="296"/>
      <c r="R73" s="296"/>
      <c r="S73" s="296"/>
      <c r="T73" s="296"/>
    </row>
    <row r="74" spans="1:20" ht="15">
      <c r="B74" s="37"/>
      <c r="C74" s="38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</row>
    <row r="75" spans="1:20" ht="15">
      <c r="B75" s="37"/>
      <c r="C75" s="38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</row>
    <row r="76" spans="1:20" ht="15">
      <c r="B76" s="37"/>
      <c r="C76" s="3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</row>
    <row r="77" spans="1:20" ht="15">
      <c r="B77" s="37"/>
      <c r="C77" s="38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1:20" ht="15">
      <c r="B78" s="40" t="s">
        <v>47</v>
      </c>
      <c r="C78" s="41"/>
      <c r="D78" s="42"/>
      <c r="E78" s="42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</row>
    <row r="79" spans="1:20" ht="58.5" customHeight="1">
      <c r="B79" s="297" t="s">
        <v>216</v>
      </c>
      <c r="C79" s="297"/>
      <c r="D79" s="297"/>
      <c r="E79" s="297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</row>
  </sheetData>
  <mergeCells count="79">
    <mergeCell ref="B73:T73"/>
    <mergeCell ref="B79:E79"/>
    <mergeCell ref="G43:O43"/>
    <mergeCell ref="B67:B68"/>
    <mergeCell ref="B69:B70"/>
    <mergeCell ref="B55:B56"/>
    <mergeCell ref="G57:H57"/>
    <mergeCell ref="K57:O57"/>
    <mergeCell ref="B51:B52"/>
    <mergeCell ref="B49:B50"/>
    <mergeCell ref="B59:B62"/>
    <mergeCell ref="B57:B58"/>
    <mergeCell ref="B65:B66"/>
    <mergeCell ref="B63:B64"/>
    <mergeCell ref="EG16:EI16"/>
    <mergeCell ref="DP16:DR16"/>
    <mergeCell ref="CH16:CJ16"/>
    <mergeCell ref="CY16:DA16"/>
    <mergeCell ref="BQ16:BS16"/>
    <mergeCell ref="IV16"/>
    <mergeCell ref="EX16:EZ16"/>
    <mergeCell ref="FO16:FQ16"/>
    <mergeCell ref="GF16:GH16"/>
    <mergeCell ref="GW16:GY16"/>
    <mergeCell ref="HN16:HP16"/>
    <mergeCell ref="IE16:IG16"/>
    <mergeCell ref="AZ16:BB16"/>
    <mergeCell ref="B31:B32"/>
    <mergeCell ref="A31:A32"/>
    <mergeCell ref="B23:B24"/>
    <mergeCell ref="A34:A35"/>
    <mergeCell ref="B25:B26"/>
    <mergeCell ref="AI16:AK16"/>
    <mergeCell ref="B34:B35"/>
    <mergeCell ref="A21:A22"/>
    <mergeCell ref="A23:A24"/>
    <mergeCell ref="A39:A40"/>
    <mergeCell ref="A41:A42"/>
    <mergeCell ref="A36:A37"/>
    <mergeCell ref="A51:A52"/>
    <mergeCell ref="A25:A26"/>
    <mergeCell ref="A45:A46"/>
    <mergeCell ref="A43:A44"/>
    <mergeCell ref="A49:A50"/>
    <mergeCell ref="A47:A48"/>
    <mergeCell ref="A69:A70"/>
    <mergeCell ref="A53:A54"/>
    <mergeCell ref="A63:A64"/>
    <mergeCell ref="A67:A68"/>
    <mergeCell ref="A65:A66"/>
    <mergeCell ref="A59:A62"/>
    <mergeCell ref="A55:A56"/>
    <mergeCell ref="A57:A58"/>
    <mergeCell ref="B3:C3"/>
    <mergeCell ref="B10:B11"/>
    <mergeCell ref="B17:B18"/>
    <mergeCell ref="B14:B15"/>
    <mergeCell ref="A19:A20"/>
    <mergeCell ref="B5:B7"/>
    <mergeCell ref="A5:A7"/>
    <mergeCell ref="A10:A11"/>
    <mergeCell ref="A8:A9"/>
    <mergeCell ref="A12:A13"/>
    <mergeCell ref="A14:A15"/>
    <mergeCell ref="A17:A18"/>
    <mergeCell ref="M8:O8"/>
    <mergeCell ref="C59:C61"/>
    <mergeCell ref="B19:B20"/>
    <mergeCell ref="B8:B9"/>
    <mergeCell ref="B12:B13"/>
    <mergeCell ref="B47:B48"/>
    <mergeCell ref="B45:B46"/>
    <mergeCell ref="B21:B22"/>
    <mergeCell ref="B39:B40"/>
    <mergeCell ref="B43:B44"/>
    <mergeCell ref="B41:B42"/>
    <mergeCell ref="H39:O39"/>
    <mergeCell ref="B53:B54"/>
    <mergeCell ref="B36:B37"/>
  </mergeCells>
  <phoneticPr fontId="16" type="noConversion"/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80" zoomScaleNormal="80" workbookViewId="0">
      <selection activeCell="B13" sqref="B13"/>
    </sheetView>
  </sheetViews>
  <sheetFormatPr defaultRowHeight="12.75"/>
  <cols>
    <col min="1" max="1" width="5.85546875" style="97" customWidth="1"/>
    <col min="2" max="2" width="112.5703125" style="97" customWidth="1"/>
    <col min="3" max="3" width="7.140625" style="97" customWidth="1"/>
    <col min="4" max="4" width="15.28515625" style="99" customWidth="1"/>
    <col min="5" max="5" width="15.42578125" style="99" customWidth="1"/>
    <col min="6" max="6" width="15.42578125" style="97" customWidth="1"/>
    <col min="7" max="7" width="84.7109375" style="97" customWidth="1"/>
    <col min="8" max="16384" width="9.140625" style="94"/>
  </cols>
  <sheetData>
    <row r="1" spans="1:7" ht="15.75">
      <c r="G1" s="116" t="s">
        <v>51</v>
      </c>
    </row>
    <row r="2" spans="1:7" ht="37.5" customHeight="1">
      <c r="G2" s="138" t="s">
        <v>257</v>
      </c>
    </row>
    <row r="3" spans="1:7" ht="15.75">
      <c r="G3" s="138" t="s">
        <v>361</v>
      </c>
    </row>
    <row r="4" spans="1:7" ht="18.75">
      <c r="G4" s="143" t="s">
        <v>620</v>
      </c>
    </row>
    <row r="5" spans="1:7" ht="18.75">
      <c r="G5" s="168" t="s">
        <v>621</v>
      </c>
    </row>
    <row r="6" spans="1:7" ht="15.75">
      <c r="G6" s="140"/>
    </row>
    <row r="7" spans="1:7" ht="30" customHeight="1">
      <c r="A7" s="303" t="s">
        <v>584</v>
      </c>
      <c r="B7" s="303"/>
      <c r="C7" s="303"/>
      <c r="D7" s="303"/>
      <c r="E7" s="303"/>
      <c r="F7" s="303"/>
      <c r="G7" s="303"/>
    </row>
    <row r="8" spans="1:7" ht="19.5" customHeight="1">
      <c r="A8" s="304" t="s">
        <v>258</v>
      </c>
      <c r="B8" s="304"/>
      <c r="C8" s="304"/>
      <c r="D8" s="304"/>
      <c r="E8" s="304"/>
      <c r="F8" s="304"/>
      <c r="G8" s="304"/>
    </row>
    <row r="9" spans="1:7" s="96" customFormat="1" ht="61.5" customHeight="1">
      <c r="A9" s="169" t="s">
        <v>0</v>
      </c>
      <c r="B9" s="169" t="s">
        <v>325</v>
      </c>
      <c r="C9" s="169" t="s">
        <v>326</v>
      </c>
      <c r="D9" s="170" t="s">
        <v>327</v>
      </c>
      <c r="E9" s="170" t="s">
        <v>328</v>
      </c>
      <c r="F9" s="170" t="s">
        <v>329</v>
      </c>
      <c r="G9" s="171" t="s">
        <v>330</v>
      </c>
    </row>
    <row r="10" spans="1:7" s="96" customFormat="1" ht="48.75" customHeight="1">
      <c r="A10" s="172">
        <v>1</v>
      </c>
      <c r="B10" s="172" t="s">
        <v>331</v>
      </c>
      <c r="C10" s="173" t="s">
        <v>19</v>
      </c>
      <c r="D10" s="174">
        <v>64.2</v>
      </c>
      <c r="E10" s="209">
        <v>63.3</v>
      </c>
      <c r="F10" s="175">
        <f>E10-D10</f>
        <v>-0.90000000000000568</v>
      </c>
      <c r="G10" s="153"/>
    </row>
    <row r="11" spans="1:7" s="96" customFormat="1" ht="37.5" customHeight="1">
      <c r="A11" s="172">
        <v>2</v>
      </c>
      <c r="B11" s="176" t="s">
        <v>332</v>
      </c>
      <c r="C11" s="173" t="s">
        <v>19</v>
      </c>
      <c r="D11" s="174">
        <v>24.3</v>
      </c>
      <c r="E11" s="209">
        <v>23</v>
      </c>
      <c r="F11" s="175">
        <f t="shared" ref="F11:F23" si="0">E11-D11</f>
        <v>-1.3000000000000007</v>
      </c>
      <c r="G11" s="153"/>
    </row>
    <row r="12" spans="1:7" s="96" customFormat="1" ht="25.5" customHeight="1">
      <c r="A12" s="172">
        <v>3</v>
      </c>
      <c r="B12" s="177" t="s">
        <v>333</v>
      </c>
      <c r="C12" s="173" t="s">
        <v>19</v>
      </c>
      <c r="D12" s="174">
        <v>61</v>
      </c>
      <c r="E12" s="209">
        <v>61.5</v>
      </c>
      <c r="F12" s="175">
        <f t="shared" si="0"/>
        <v>0.5</v>
      </c>
      <c r="G12" s="153"/>
    </row>
    <row r="13" spans="1:7" s="96" customFormat="1" ht="36" customHeight="1">
      <c r="A13" s="172">
        <v>4</v>
      </c>
      <c r="B13" s="172" t="s">
        <v>334</v>
      </c>
      <c r="C13" s="173" t="s">
        <v>19</v>
      </c>
      <c r="D13" s="174">
        <v>80</v>
      </c>
      <c r="E13" s="209">
        <v>82</v>
      </c>
      <c r="F13" s="175">
        <f t="shared" si="0"/>
        <v>2</v>
      </c>
      <c r="G13" s="153"/>
    </row>
    <row r="14" spans="1:7" s="96" customFormat="1" ht="31.5">
      <c r="A14" s="172">
        <v>5</v>
      </c>
      <c r="B14" s="172" t="s">
        <v>335</v>
      </c>
      <c r="C14" s="173" t="s">
        <v>19</v>
      </c>
      <c r="D14" s="174">
        <v>23</v>
      </c>
      <c r="E14" s="187">
        <v>22.87</v>
      </c>
      <c r="F14" s="175">
        <f t="shared" si="0"/>
        <v>-0.12999999999999901</v>
      </c>
      <c r="G14" s="153"/>
    </row>
    <row r="15" spans="1:7" s="96" customFormat="1" ht="31.5">
      <c r="A15" s="172">
        <v>6</v>
      </c>
      <c r="B15" s="172" t="s">
        <v>336</v>
      </c>
      <c r="C15" s="173" t="s">
        <v>19</v>
      </c>
      <c r="D15" s="174">
        <v>77</v>
      </c>
      <c r="E15" s="209">
        <v>83</v>
      </c>
      <c r="F15" s="175">
        <f t="shared" si="0"/>
        <v>6</v>
      </c>
      <c r="G15" s="178"/>
    </row>
    <row r="16" spans="1:7" s="96" customFormat="1" ht="58.5" customHeight="1">
      <c r="A16" s="176">
        <v>7</v>
      </c>
      <c r="B16" s="176" t="s">
        <v>337</v>
      </c>
      <c r="C16" s="179" t="s">
        <v>19</v>
      </c>
      <c r="D16" s="174">
        <v>84.7</v>
      </c>
      <c r="E16" s="209">
        <v>111.4</v>
      </c>
      <c r="F16" s="175">
        <f t="shared" si="0"/>
        <v>26.700000000000003</v>
      </c>
      <c r="G16" s="153" t="s">
        <v>375</v>
      </c>
    </row>
    <row r="17" spans="1:7" s="96" customFormat="1" ht="54" customHeight="1">
      <c r="A17" s="186">
        <v>8</v>
      </c>
      <c r="B17" s="176" t="s">
        <v>338</v>
      </c>
      <c r="C17" s="179" t="s">
        <v>339</v>
      </c>
      <c r="D17" s="175">
        <v>125.1</v>
      </c>
      <c r="E17" s="209">
        <v>123.1</v>
      </c>
      <c r="F17" s="175">
        <f t="shared" si="0"/>
        <v>-2</v>
      </c>
      <c r="G17" s="203" t="s">
        <v>606</v>
      </c>
    </row>
    <row r="18" spans="1:7" s="96" customFormat="1" ht="37.5" customHeight="1">
      <c r="A18" s="172">
        <v>9</v>
      </c>
      <c r="B18" s="172" t="s">
        <v>340</v>
      </c>
      <c r="C18" s="173" t="s">
        <v>19</v>
      </c>
      <c r="D18" s="174">
        <v>50</v>
      </c>
      <c r="E18" s="209">
        <v>50</v>
      </c>
      <c r="F18" s="175">
        <f t="shared" si="0"/>
        <v>0</v>
      </c>
      <c r="G18" s="178"/>
    </row>
    <row r="19" spans="1:7" s="96" customFormat="1" ht="52.5" customHeight="1">
      <c r="A19" s="172">
        <v>10</v>
      </c>
      <c r="B19" s="172" t="s">
        <v>341</v>
      </c>
      <c r="C19" s="173" t="s">
        <v>19</v>
      </c>
      <c r="D19" s="174">
        <v>25</v>
      </c>
      <c r="E19" s="209">
        <v>25</v>
      </c>
      <c r="F19" s="175">
        <f t="shared" si="0"/>
        <v>0</v>
      </c>
      <c r="G19" s="153"/>
    </row>
    <row r="20" spans="1:7" s="96" customFormat="1" ht="39.75" customHeight="1">
      <c r="A20" s="172">
        <v>11</v>
      </c>
      <c r="B20" s="180" t="s">
        <v>342</v>
      </c>
      <c r="C20" s="173" t="s">
        <v>19</v>
      </c>
      <c r="D20" s="174">
        <v>77</v>
      </c>
      <c r="E20" s="208">
        <v>93.78</v>
      </c>
      <c r="F20" s="175">
        <f t="shared" si="0"/>
        <v>16.78</v>
      </c>
      <c r="G20" s="178"/>
    </row>
    <row r="21" spans="1:7" s="96" customFormat="1" ht="42" customHeight="1">
      <c r="A21" s="181">
        <v>12</v>
      </c>
      <c r="B21" s="176" t="s">
        <v>347</v>
      </c>
      <c r="C21" s="182" t="s">
        <v>19</v>
      </c>
      <c r="D21" s="174">
        <v>50</v>
      </c>
      <c r="E21" s="209">
        <v>120.9</v>
      </c>
      <c r="F21" s="175">
        <f t="shared" si="0"/>
        <v>70.900000000000006</v>
      </c>
      <c r="G21" s="153"/>
    </row>
    <row r="22" spans="1:7" s="96" customFormat="1" ht="31.5">
      <c r="A22" s="181">
        <v>13</v>
      </c>
      <c r="B22" s="176" t="s">
        <v>348</v>
      </c>
      <c r="C22" s="182" t="s">
        <v>19</v>
      </c>
      <c r="D22" s="174">
        <v>14</v>
      </c>
      <c r="E22" s="209">
        <v>12.4</v>
      </c>
      <c r="F22" s="175">
        <f t="shared" si="0"/>
        <v>-1.5999999999999996</v>
      </c>
      <c r="G22" s="153"/>
    </row>
    <row r="23" spans="1:7" ht="32.25" customHeight="1">
      <c r="A23" s="205" t="s">
        <v>616</v>
      </c>
      <c r="B23" s="206" t="s">
        <v>617</v>
      </c>
      <c r="C23" s="182" t="s">
        <v>19</v>
      </c>
      <c r="D23" s="207">
        <v>87.8</v>
      </c>
      <c r="E23" s="207">
        <v>87.8</v>
      </c>
      <c r="F23" s="204">
        <f t="shared" si="0"/>
        <v>0</v>
      </c>
      <c r="G23" s="204"/>
    </row>
    <row r="24" spans="1:7" ht="24.75" customHeight="1">
      <c r="A24" s="302" t="s">
        <v>343</v>
      </c>
      <c r="B24" s="302"/>
      <c r="C24" s="302"/>
      <c r="D24" s="302"/>
      <c r="E24" s="302"/>
      <c r="F24" s="302"/>
      <c r="G24" s="302"/>
    </row>
    <row r="25" spans="1:7">
      <c r="A25" s="302" t="s">
        <v>356</v>
      </c>
      <c r="B25" s="302"/>
      <c r="C25" s="302"/>
      <c r="D25" s="302"/>
      <c r="E25" s="302"/>
      <c r="F25" s="302"/>
      <c r="G25" s="302"/>
    </row>
    <row r="26" spans="1:7">
      <c r="A26" s="302" t="s">
        <v>357</v>
      </c>
      <c r="B26" s="302"/>
      <c r="C26" s="302"/>
      <c r="D26" s="302"/>
      <c r="E26" s="302"/>
      <c r="F26" s="302"/>
      <c r="G26" s="302"/>
    </row>
    <row r="27" spans="1:7">
      <c r="A27" s="302" t="s">
        <v>374</v>
      </c>
      <c r="B27" s="302"/>
      <c r="C27" s="302"/>
      <c r="D27" s="302"/>
      <c r="E27" s="302"/>
      <c r="F27" s="302"/>
      <c r="G27" s="302"/>
    </row>
    <row r="28" spans="1:7">
      <c r="A28" s="97" t="s">
        <v>358</v>
      </c>
    </row>
  </sheetData>
  <mergeCells count="6">
    <mergeCell ref="A24:G24"/>
    <mergeCell ref="A25:G25"/>
    <mergeCell ref="A27:G27"/>
    <mergeCell ref="A26:G26"/>
    <mergeCell ref="A7:G7"/>
    <mergeCell ref="A8:G8"/>
  </mergeCells>
  <pageMargins left="0.56000000000000005" right="0.36" top="0.2" bottom="0.17" header="0.15748031496062992" footer="0.15748031496062992"/>
  <pageSetup paperSize="9" scale="53" orientation="landscape" r:id="rId1"/>
  <ignoredErrors>
    <ignoredError sqref="A2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199"/>
  <sheetViews>
    <sheetView workbookViewId="0">
      <selection activeCell="L4" sqref="L4"/>
    </sheetView>
  </sheetViews>
  <sheetFormatPr defaultRowHeight="15"/>
  <sheetData>
    <row r="1" spans="1:1" ht="15.75">
      <c r="A1" s="188" t="s">
        <v>433</v>
      </c>
    </row>
    <row r="2" spans="1:1" ht="15.75">
      <c r="A2" s="188" t="s">
        <v>434</v>
      </c>
    </row>
    <row r="3" spans="1:1" ht="15.75">
      <c r="A3" s="190"/>
    </row>
    <row r="4" spans="1:1" ht="409.5">
      <c r="A4" s="191" t="s">
        <v>435</v>
      </c>
    </row>
    <row r="5" spans="1:1" ht="409.5">
      <c r="A5" s="191" t="s">
        <v>436</v>
      </c>
    </row>
    <row r="6" spans="1:1" ht="409.5">
      <c r="A6" s="191" t="s">
        <v>437</v>
      </c>
    </row>
    <row r="7" spans="1:1" ht="409.5">
      <c r="A7" s="191" t="s">
        <v>438</v>
      </c>
    </row>
    <row r="8" spans="1:1" ht="15.75">
      <c r="A8" s="192"/>
    </row>
    <row r="9" spans="1:1" ht="409.5">
      <c r="A9" s="192" t="s">
        <v>439</v>
      </c>
    </row>
    <row r="10" spans="1:1" ht="299.25">
      <c r="A10" s="193" t="s">
        <v>440</v>
      </c>
    </row>
    <row r="11" spans="1:1" ht="299.25">
      <c r="A11" s="193" t="s">
        <v>441</v>
      </c>
    </row>
    <row r="12" spans="1:1" ht="409.5">
      <c r="A12" s="193" t="s">
        <v>442</v>
      </c>
    </row>
    <row r="13" spans="1:1" ht="15.75">
      <c r="A13" s="192"/>
    </row>
    <row r="14" spans="1:1" ht="330.75">
      <c r="A14" s="192" t="s">
        <v>443</v>
      </c>
    </row>
    <row r="15" spans="1:1" ht="409.5">
      <c r="A15" s="193" t="s">
        <v>444</v>
      </c>
    </row>
    <row r="16" spans="1:1" ht="315">
      <c r="A16" s="193" t="s">
        <v>445</v>
      </c>
    </row>
    <row r="17" spans="1:1" ht="126">
      <c r="A17" s="193" t="s">
        <v>446</v>
      </c>
    </row>
    <row r="18" spans="1:1" ht="409.5">
      <c r="A18" s="193" t="s">
        <v>447</v>
      </c>
    </row>
    <row r="19" spans="1:1" ht="173.25">
      <c r="A19" s="193" t="s">
        <v>448</v>
      </c>
    </row>
    <row r="20" spans="1:1" ht="157.5">
      <c r="A20" s="193" t="s">
        <v>449</v>
      </c>
    </row>
    <row r="21" spans="1:1" ht="15.75">
      <c r="A21" s="193"/>
    </row>
    <row r="22" spans="1:1" ht="346.5">
      <c r="A22" s="192" t="s">
        <v>450</v>
      </c>
    </row>
    <row r="23" spans="1:1" ht="409.5">
      <c r="A23" s="193" t="s">
        <v>451</v>
      </c>
    </row>
    <row r="24" spans="1:1" ht="15.75">
      <c r="A24" s="194"/>
    </row>
    <row r="25" spans="1:1" ht="409.5">
      <c r="A25" s="192" t="s">
        <v>452</v>
      </c>
    </row>
    <row r="26" spans="1:1" ht="409.5">
      <c r="A26" s="193" t="s">
        <v>453</v>
      </c>
    </row>
    <row r="27" spans="1:1" ht="378">
      <c r="A27" s="193" t="s">
        <v>454</v>
      </c>
    </row>
    <row r="28" spans="1:1" ht="157.5">
      <c r="A28" s="193" t="s">
        <v>449</v>
      </c>
    </row>
    <row r="29" spans="1:1" ht="409.5">
      <c r="A29" s="193" t="s">
        <v>455</v>
      </c>
    </row>
    <row r="30" spans="1:1" ht="15.75">
      <c r="A30" s="193"/>
    </row>
    <row r="31" spans="1:1" ht="409.5">
      <c r="A31" s="192" t="s">
        <v>456</v>
      </c>
    </row>
    <row r="32" spans="1:1" ht="409.5">
      <c r="A32" s="193" t="s">
        <v>457</v>
      </c>
    </row>
    <row r="33" spans="1:1" ht="409.5">
      <c r="A33" s="193" t="s">
        <v>458</v>
      </c>
    </row>
    <row r="34" spans="1:1" ht="157.5">
      <c r="A34" s="193" t="s">
        <v>449</v>
      </c>
    </row>
    <row r="35" spans="1:1" ht="409.5">
      <c r="A35" s="193" t="s">
        <v>459</v>
      </c>
    </row>
    <row r="36" spans="1:1" ht="409.5">
      <c r="A36" s="193" t="s">
        <v>460</v>
      </c>
    </row>
    <row r="37" spans="1:1" ht="409.5">
      <c r="A37" s="193" t="s">
        <v>461</v>
      </c>
    </row>
    <row r="38" spans="1:1" ht="15.75">
      <c r="A38" s="189" t="s">
        <v>462</v>
      </c>
    </row>
    <row r="39" spans="1:1" ht="378">
      <c r="A39" s="193" t="s">
        <v>463</v>
      </c>
    </row>
    <row r="40" spans="1:1" ht="15.75">
      <c r="A40" s="193"/>
    </row>
    <row r="41" spans="1:1" ht="330.75">
      <c r="A41" s="192" t="s">
        <v>464</v>
      </c>
    </row>
    <row r="42" spans="1:1" ht="409.5">
      <c r="A42" s="193" t="s">
        <v>465</v>
      </c>
    </row>
    <row r="43" spans="1:1" ht="315">
      <c r="A43" s="193" t="s">
        <v>466</v>
      </c>
    </row>
    <row r="44" spans="1:1" ht="157.5">
      <c r="A44" s="193" t="s">
        <v>449</v>
      </c>
    </row>
    <row r="45" spans="1:1" ht="409.5">
      <c r="A45" s="193" t="s">
        <v>467</v>
      </c>
    </row>
    <row r="46" spans="1:1" ht="330.75">
      <c r="A46" s="193" t="s">
        <v>468</v>
      </c>
    </row>
    <row r="47" spans="1:1" ht="15.75">
      <c r="A47" s="195"/>
    </row>
    <row r="48" spans="1:1" ht="409.5">
      <c r="A48" s="192" t="s">
        <v>469</v>
      </c>
    </row>
    <row r="49" spans="1:1" ht="409.5">
      <c r="A49" s="193" t="s">
        <v>470</v>
      </c>
    </row>
    <row r="50" spans="1:1" ht="15.75">
      <c r="A50" s="196"/>
    </row>
    <row r="51" spans="1:1" ht="409.5">
      <c r="A51" s="192" t="s">
        <v>471</v>
      </c>
    </row>
    <row r="52" spans="1:1" ht="299.25">
      <c r="A52" s="193" t="s">
        <v>472</v>
      </c>
    </row>
    <row r="53" spans="1:1" ht="409.5">
      <c r="A53" s="193" t="s">
        <v>473</v>
      </c>
    </row>
    <row r="54" spans="1:1" ht="409.5">
      <c r="A54" s="193" t="s">
        <v>474</v>
      </c>
    </row>
    <row r="55" spans="1:1" ht="15.75">
      <c r="A55" s="192"/>
    </row>
    <row r="56" spans="1:1" ht="409.5">
      <c r="A56" s="192" t="s">
        <v>475</v>
      </c>
    </row>
    <row r="57" spans="1:1" ht="299.25">
      <c r="A57" s="193" t="s">
        <v>476</v>
      </c>
    </row>
    <row r="58" spans="1:1" ht="409.5">
      <c r="A58" s="193" t="s">
        <v>477</v>
      </c>
    </row>
    <row r="59" spans="1:1" ht="15.75">
      <c r="A59" s="194"/>
    </row>
    <row r="60" spans="1:1" ht="378">
      <c r="A60" s="192" t="s">
        <v>478</v>
      </c>
    </row>
    <row r="61" spans="1:1" ht="236.25">
      <c r="A61" s="193" t="s">
        <v>479</v>
      </c>
    </row>
    <row r="62" spans="1:1" ht="15.75">
      <c r="A62" s="193"/>
    </row>
    <row r="63" spans="1:1" ht="409.5">
      <c r="A63" s="192" t="s">
        <v>480</v>
      </c>
    </row>
    <row r="64" spans="1:1" ht="409.5">
      <c r="A64" s="193" t="s">
        <v>481</v>
      </c>
    </row>
    <row r="65" spans="1:1" ht="157.5">
      <c r="A65" s="193" t="s">
        <v>482</v>
      </c>
    </row>
    <row r="66" spans="1:1" ht="126">
      <c r="A66" s="193" t="s">
        <v>446</v>
      </c>
    </row>
    <row r="67" spans="1:1" ht="409.5">
      <c r="A67" s="193" t="s">
        <v>483</v>
      </c>
    </row>
    <row r="68" spans="1:1" ht="15.75">
      <c r="A68" s="192"/>
    </row>
    <row r="69" spans="1:1" ht="315">
      <c r="A69" s="192" t="s">
        <v>484</v>
      </c>
    </row>
    <row r="70" spans="1:1" ht="409.5">
      <c r="A70" s="193" t="s">
        <v>485</v>
      </c>
    </row>
    <row r="71" spans="1:1" ht="157.5">
      <c r="A71" s="193" t="s">
        <v>486</v>
      </c>
    </row>
    <row r="72" spans="1:1" ht="409.5">
      <c r="A72" s="193" t="s">
        <v>487</v>
      </c>
    </row>
    <row r="73" spans="1:1" ht="157.5">
      <c r="A73" s="193" t="s">
        <v>482</v>
      </c>
    </row>
    <row r="74" spans="1:1" ht="126">
      <c r="A74" s="193" t="s">
        <v>446</v>
      </c>
    </row>
    <row r="75" spans="1:1" ht="15.75">
      <c r="A75" s="193"/>
    </row>
    <row r="76" spans="1:1" ht="346.5">
      <c r="A76" s="192" t="s">
        <v>488</v>
      </c>
    </row>
    <row r="77" spans="1:1" ht="346.5">
      <c r="A77" s="193" t="s">
        <v>489</v>
      </c>
    </row>
    <row r="78" spans="1:1" ht="362.25">
      <c r="A78" s="193" t="s">
        <v>490</v>
      </c>
    </row>
    <row r="79" spans="1:1" ht="126">
      <c r="A79" s="193" t="s">
        <v>446</v>
      </c>
    </row>
    <row r="80" spans="1:1" ht="15.75">
      <c r="A80" s="193"/>
    </row>
    <row r="81" spans="1:1" ht="393.75">
      <c r="A81" s="192" t="s">
        <v>491</v>
      </c>
    </row>
    <row r="82" spans="1:1" ht="409.5">
      <c r="A82" s="193" t="s">
        <v>492</v>
      </c>
    </row>
    <row r="83" spans="1:1" ht="236.25">
      <c r="A83" s="193" t="s">
        <v>493</v>
      </c>
    </row>
    <row r="84" spans="1:1" ht="126">
      <c r="A84" s="193" t="s">
        <v>446</v>
      </c>
    </row>
    <row r="85" spans="1:1" ht="15.75">
      <c r="A85" s="192"/>
    </row>
    <row r="86" spans="1:1" ht="283.5">
      <c r="A86" s="192" t="s">
        <v>494</v>
      </c>
    </row>
    <row r="87" spans="1:1" ht="346.5">
      <c r="A87" s="193" t="s">
        <v>495</v>
      </c>
    </row>
    <row r="88" spans="1:1" ht="362.25">
      <c r="A88" s="193" t="s">
        <v>496</v>
      </c>
    </row>
    <row r="89" spans="1:1" ht="126">
      <c r="A89" s="193" t="s">
        <v>446</v>
      </c>
    </row>
    <row r="90" spans="1:1" ht="15.75">
      <c r="A90" s="193"/>
    </row>
    <row r="91" spans="1:1" ht="173.25">
      <c r="A91" s="192" t="s">
        <v>497</v>
      </c>
    </row>
    <row r="92" spans="1:1" ht="299.25">
      <c r="A92" s="193" t="s">
        <v>498</v>
      </c>
    </row>
    <row r="93" spans="1:1" ht="409.5">
      <c r="A93" s="193" t="s">
        <v>499</v>
      </c>
    </row>
    <row r="94" spans="1:1" ht="409.5">
      <c r="A94" s="192" t="s">
        <v>500</v>
      </c>
    </row>
    <row r="95" spans="1:1" ht="346.5">
      <c r="A95" s="193" t="s">
        <v>501</v>
      </c>
    </row>
    <row r="96" spans="1:1" ht="409.5">
      <c r="A96" s="193" t="s">
        <v>502</v>
      </c>
    </row>
    <row r="97" spans="1:1" ht="126">
      <c r="A97" s="193" t="s">
        <v>446</v>
      </c>
    </row>
    <row r="98" spans="1:1" ht="409.5">
      <c r="A98" s="193" t="s">
        <v>503</v>
      </c>
    </row>
    <row r="99" spans="1:1" ht="15.75">
      <c r="A99" s="192"/>
    </row>
    <row r="100" spans="1:1" ht="409.5">
      <c r="A100" s="192" t="s">
        <v>504</v>
      </c>
    </row>
    <row r="101" spans="1:1" ht="299.25">
      <c r="A101" s="193" t="s">
        <v>505</v>
      </c>
    </row>
    <row r="102" spans="1:1" ht="409.5">
      <c r="A102" s="193" t="s">
        <v>506</v>
      </c>
    </row>
    <row r="103" spans="1:1" ht="409.5">
      <c r="A103" s="193" t="s">
        <v>507</v>
      </c>
    </row>
    <row r="104" spans="1:1" ht="409.5">
      <c r="A104" s="193" t="s">
        <v>508</v>
      </c>
    </row>
    <row r="105" spans="1:1" ht="15.75">
      <c r="A105" s="193"/>
    </row>
    <row r="106" spans="1:1" ht="299.25">
      <c r="A106" s="192" t="s">
        <v>509</v>
      </c>
    </row>
    <row r="107" spans="1:1" ht="330.75">
      <c r="A107" s="193" t="s">
        <v>510</v>
      </c>
    </row>
    <row r="108" spans="1:1" ht="409.5">
      <c r="A108" s="193" t="s">
        <v>511</v>
      </c>
    </row>
    <row r="109" spans="1:1" ht="15.75">
      <c r="A109" s="193"/>
    </row>
    <row r="110" spans="1:1" ht="409.5">
      <c r="A110" s="192" t="s">
        <v>512</v>
      </c>
    </row>
    <row r="111" spans="1:1" ht="409.5">
      <c r="A111" s="193" t="s">
        <v>513</v>
      </c>
    </row>
    <row r="112" spans="1:1" ht="315">
      <c r="A112" s="193" t="s">
        <v>514</v>
      </c>
    </row>
    <row r="113" spans="1:1" ht="94.5">
      <c r="A113" s="193" t="s">
        <v>515</v>
      </c>
    </row>
    <row r="114" spans="1:1" ht="15.75">
      <c r="A114" s="192"/>
    </row>
    <row r="115" spans="1:1" ht="346.5">
      <c r="A115" s="192" t="s">
        <v>516</v>
      </c>
    </row>
    <row r="116" spans="1:1" ht="409.5">
      <c r="A116" s="193" t="s">
        <v>517</v>
      </c>
    </row>
    <row r="117" spans="1:1" ht="330.75">
      <c r="A117" s="193" t="s">
        <v>518</v>
      </c>
    </row>
    <row r="118" spans="1:1" ht="330.75">
      <c r="A118" s="193" t="s">
        <v>519</v>
      </c>
    </row>
    <row r="119" spans="1:1" ht="252">
      <c r="A119" s="193" t="s">
        <v>520</v>
      </c>
    </row>
    <row r="120" spans="1:1" ht="409.5">
      <c r="A120" s="193" t="s">
        <v>521</v>
      </c>
    </row>
    <row r="121" spans="1:1" ht="346.5">
      <c r="A121" s="193" t="s">
        <v>522</v>
      </c>
    </row>
    <row r="122" spans="1:1" ht="409.5">
      <c r="A122" s="193" t="s">
        <v>523</v>
      </c>
    </row>
    <row r="123" spans="1:1" ht="409.5">
      <c r="A123" s="193" t="s">
        <v>524</v>
      </c>
    </row>
    <row r="124" spans="1:1" ht="189">
      <c r="A124" s="193" t="s">
        <v>525</v>
      </c>
    </row>
    <row r="125" spans="1:1" ht="267.75">
      <c r="A125" s="193" t="s">
        <v>526</v>
      </c>
    </row>
    <row r="126" spans="1:1" ht="299.25">
      <c r="A126" s="193" t="s">
        <v>527</v>
      </c>
    </row>
    <row r="127" spans="1:1" ht="362.25">
      <c r="A127" s="193" t="s">
        <v>528</v>
      </c>
    </row>
    <row r="128" spans="1:1" ht="15.75">
      <c r="A128" s="196"/>
    </row>
    <row r="129" spans="1:1" ht="393.75">
      <c r="A129" s="192" t="s">
        <v>529</v>
      </c>
    </row>
    <row r="130" spans="1:1" ht="346.5">
      <c r="A130" s="193" t="s">
        <v>530</v>
      </c>
    </row>
    <row r="131" spans="1:1" ht="409.5">
      <c r="A131" s="193" t="s">
        <v>531</v>
      </c>
    </row>
    <row r="132" spans="1:1" ht="299.25">
      <c r="A132" s="193" t="s">
        <v>532</v>
      </c>
    </row>
    <row r="133" spans="1:1" ht="126">
      <c r="A133" s="193" t="s">
        <v>446</v>
      </c>
    </row>
    <row r="134" spans="1:1" ht="252">
      <c r="A134" s="193" t="s">
        <v>533</v>
      </c>
    </row>
    <row r="135" spans="1:1" ht="409.5">
      <c r="A135" s="193" t="s">
        <v>534</v>
      </c>
    </row>
    <row r="136" spans="1:1" ht="346.5">
      <c r="A136" s="193" t="s">
        <v>535</v>
      </c>
    </row>
    <row r="137" spans="1:1" ht="346.5">
      <c r="A137" s="193" t="s">
        <v>536</v>
      </c>
    </row>
    <row r="138" spans="1:1" ht="220.5">
      <c r="A138" s="193" t="s">
        <v>537</v>
      </c>
    </row>
    <row r="139" spans="1:1" ht="283.5">
      <c r="A139" s="193" t="s">
        <v>538</v>
      </c>
    </row>
    <row r="140" spans="1:1" ht="157.5">
      <c r="A140" s="193" t="s">
        <v>539</v>
      </c>
    </row>
    <row r="141" spans="1:1" ht="252">
      <c r="A141" s="193" t="s">
        <v>540</v>
      </c>
    </row>
    <row r="142" spans="1:1" ht="409.5">
      <c r="A142" s="193" t="s">
        <v>541</v>
      </c>
    </row>
    <row r="143" spans="1:1" ht="94.5">
      <c r="A143" s="193" t="s">
        <v>542</v>
      </c>
    </row>
    <row r="144" spans="1:1" ht="15.75">
      <c r="A144" s="196"/>
    </row>
    <row r="145" spans="1:1" ht="409.5">
      <c r="A145" s="192" t="s">
        <v>543</v>
      </c>
    </row>
    <row r="146" spans="1:1" ht="409.5">
      <c r="A146" s="193" t="s">
        <v>544</v>
      </c>
    </row>
    <row r="147" spans="1:1" ht="15.75">
      <c r="A147" s="192"/>
    </row>
    <row r="148" spans="1:1" ht="220.5">
      <c r="A148" s="192" t="s">
        <v>545</v>
      </c>
    </row>
    <row r="149" spans="1:1" ht="409.5">
      <c r="A149" s="193" t="s">
        <v>546</v>
      </c>
    </row>
    <row r="150" spans="1:1" ht="299.25">
      <c r="A150" s="193" t="s">
        <v>547</v>
      </c>
    </row>
    <row r="151" spans="1:1" ht="409.5">
      <c r="A151" s="193" t="s">
        <v>548</v>
      </c>
    </row>
    <row r="152" spans="1:1" ht="15.75">
      <c r="A152" s="192"/>
    </row>
    <row r="153" spans="1:1" ht="409.5">
      <c r="A153" s="192" t="s">
        <v>549</v>
      </c>
    </row>
    <row r="154" spans="1:1" ht="299.25">
      <c r="A154" s="193" t="s">
        <v>550</v>
      </c>
    </row>
    <row r="155" spans="1:1" ht="409.5">
      <c r="A155" s="193" t="s">
        <v>551</v>
      </c>
    </row>
    <row r="156" spans="1:1" ht="252">
      <c r="A156" s="193" t="s">
        <v>552</v>
      </c>
    </row>
    <row r="157" spans="1:1" ht="236.25">
      <c r="A157" s="193" t="s">
        <v>553</v>
      </c>
    </row>
    <row r="158" spans="1:1" ht="126">
      <c r="A158" s="193" t="s">
        <v>446</v>
      </c>
    </row>
    <row r="159" spans="1:1" ht="15.75">
      <c r="A159" s="193"/>
    </row>
    <row r="160" spans="1:1" ht="346.5">
      <c r="A160" s="192" t="s">
        <v>554</v>
      </c>
    </row>
    <row r="161" spans="1:1" ht="409.5">
      <c r="A161" s="193" t="s">
        <v>555</v>
      </c>
    </row>
    <row r="162" spans="1:1" ht="204.75">
      <c r="A162" s="193" t="s">
        <v>556</v>
      </c>
    </row>
    <row r="163" spans="1:1" ht="362.25">
      <c r="A163" s="193" t="s">
        <v>557</v>
      </c>
    </row>
    <row r="164" spans="1:1" ht="126">
      <c r="A164" s="193" t="s">
        <v>446</v>
      </c>
    </row>
    <row r="165" spans="1:1" ht="15.75">
      <c r="A165" s="192"/>
    </row>
    <row r="166" spans="1:1" ht="220.5">
      <c r="A166" s="192" t="s">
        <v>558</v>
      </c>
    </row>
    <row r="167" spans="1:1" ht="409.5">
      <c r="A167" s="193" t="s">
        <v>559</v>
      </c>
    </row>
    <row r="168" spans="1:1" ht="409.5">
      <c r="A168" s="193" t="s">
        <v>560</v>
      </c>
    </row>
    <row r="169" spans="1:1" ht="409.5">
      <c r="A169" s="193" t="s">
        <v>561</v>
      </c>
    </row>
    <row r="170" spans="1:1" ht="15.75">
      <c r="A170" s="193"/>
    </row>
    <row r="171" spans="1:1" ht="157.5">
      <c r="A171" s="192" t="s">
        <v>562</v>
      </c>
    </row>
    <row r="172" spans="1:1" ht="409.5">
      <c r="A172" s="193" t="s">
        <v>563</v>
      </c>
    </row>
    <row r="173" spans="1:1" ht="220.5">
      <c r="A173" s="193" t="s">
        <v>564</v>
      </c>
    </row>
    <row r="174" spans="1:1" ht="346.5">
      <c r="A174" s="193" t="s">
        <v>565</v>
      </c>
    </row>
    <row r="175" spans="1:1" ht="126">
      <c r="A175" s="193" t="s">
        <v>446</v>
      </c>
    </row>
    <row r="176" spans="1:1" ht="409.5">
      <c r="A176" s="193" t="s">
        <v>566</v>
      </c>
    </row>
    <row r="177" spans="1:1" ht="15.75">
      <c r="A177" s="193"/>
    </row>
    <row r="178" spans="1:1" ht="362.25">
      <c r="A178" s="194" t="s">
        <v>567</v>
      </c>
    </row>
    <row r="179" spans="1:1" ht="299.25">
      <c r="A179" s="193" t="s">
        <v>568</v>
      </c>
    </row>
    <row r="180" spans="1:1" ht="204.75">
      <c r="A180" s="192" t="s">
        <v>569</v>
      </c>
    </row>
    <row r="181" spans="1:1" ht="409.5">
      <c r="A181" s="193" t="s">
        <v>570</v>
      </c>
    </row>
    <row r="182" spans="1:1" ht="220.5">
      <c r="A182" s="193" t="s">
        <v>571</v>
      </c>
    </row>
    <row r="183" spans="1:1" ht="126">
      <c r="A183" s="193" t="s">
        <v>446</v>
      </c>
    </row>
    <row r="184" spans="1:1" ht="15.75">
      <c r="A184" s="193"/>
    </row>
    <row r="185" spans="1:1" ht="220.5">
      <c r="A185" s="192" t="s">
        <v>572</v>
      </c>
    </row>
    <row r="186" spans="1:1" ht="409.5">
      <c r="A186" s="193" t="s">
        <v>573</v>
      </c>
    </row>
    <row r="187" spans="1:1" ht="267.75">
      <c r="A187" s="193" t="s">
        <v>574</v>
      </c>
    </row>
    <row r="188" spans="1:1" ht="126">
      <c r="A188" s="193" t="s">
        <v>446</v>
      </c>
    </row>
    <row r="189" spans="1:1" ht="141.75">
      <c r="A189" s="192" t="s">
        <v>575</v>
      </c>
    </row>
    <row r="190" spans="1:1" ht="409.5">
      <c r="A190" s="193" t="s">
        <v>576</v>
      </c>
    </row>
    <row r="191" spans="1:1" ht="409.5">
      <c r="A191" s="193" t="s">
        <v>577</v>
      </c>
    </row>
    <row r="192" spans="1:1" ht="409.5">
      <c r="A192" s="193" t="s">
        <v>578</v>
      </c>
    </row>
    <row r="193" spans="1:1" ht="15.75">
      <c r="A193" s="193"/>
    </row>
    <row r="194" spans="1:1" ht="15.75">
      <c r="A194" s="189" t="s">
        <v>579</v>
      </c>
    </row>
    <row r="195" spans="1:1" ht="15.75">
      <c r="A195" s="189"/>
    </row>
    <row r="196" spans="1:1" ht="15.75">
      <c r="A196" s="189" t="s">
        <v>580</v>
      </c>
    </row>
    <row r="197" spans="1:1" ht="15.75">
      <c r="A197" s="189" t="s">
        <v>581</v>
      </c>
    </row>
    <row r="198" spans="1:1">
      <c r="A198" s="197"/>
    </row>
    <row r="199" spans="1:1">
      <c r="A199" s="197" t="s">
        <v>582</v>
      </c>
    </row>
  </sheetData>
  <pageMargins left="0.7" right="0.7" top="0.75" bottom="0.75" header="0.3" footer="0.3"/>
  <pageSetup paperSize="9" orientation="portrait" r:id="rId1"/>
  <legacyDrawing r:id="rId2"/>
  <oleObjects>
    <oleObject progId="Word.Document.8" shapeId="102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свод по подпрограммам</vt:lpstr>
      <vt:lpstr>оценка эффективности</vt:lpstr>
      <vt:lpstr>таблица 1</vt:lpstr>
      <vt:lpstr>Выполнение работ</vt:lpstr>
      <vt:lpstr>таблица 2</vt:lpstr>
      <vt:lpstr>пояснит.записка</vt:lpstr>
      <vt:lpstr>пояснит.записка!OLE_LINK1</vt:lpstr>
      <vt:lpstr>'Выполнение работ'!Заголовки_для_печати</vt:lpstr>
      <vt:lpstr>'таблица 1'!Заголовки_для_печати</vt:lpstr>
      <vt:lpstr>'Выполнение работ'!Область_печати</vt:lpstr>
      <vt:lpstr>'таблица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Галина Станиславовна Ли</cp:lastModifiedBy>
  <cp:lastPrinted>2017-02-08T09:47:26Z</cp:lastPrinted>
  <dcterms:created xsi:type="dcterms:W3CDTF">2011-05-17T05:04:33Z</dcterms:created>
  <dcterms:modified xsi:type="dcterms:W3CDTF">2017-02-08T09:50:11Z</dcterms:modified>
</cp:coreProperties>
</file>