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сумм">'Лист1'!$C$93</definedName>
  </definedNames>
  <calcPr fullCalcOnLoad="1"/>
</workbook>
</file>

<file path=xl/sharedStrings.xml><?xml version="1.0" encoding="utf-8"?>
<sst xmlns="http://schemas.openxmlformats.org/spreadsheetml/2006/main" count="277" uniqueCount="277">
  <si>
    <t xml:space="preserve">Приложение № 1  </t>
  </si>
  <si>
    <t>к решению Думы города Урай</t>
  </si>
  <si>
    <t>Доходы бюджета городского округа город Урай на 2010 год</t>
  </si>
  <si>
    <t>тыс.руб.</t>
  </si>
  <si>
    <t>Наименование показателя</t>
  </si>
  <si>
    <t>Код бюджетной классификации</t>
  </si>
  <si>
    <t>Сумма на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</si>
  <si>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</si>
  <si>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</si>
  <si>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</si>
  <si>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</si>
  <si>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</si>
  <si>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</si>
  <si>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</si>
  <si>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</si>
  <si>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</si>
  <si>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</si>
  <si>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c доходов, облагаемых по налоговой ставке, установленной пунктом 1 статьи 224 Налогового кодекса Российской Федерации за исключением доходов, 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</si>
  <si>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</si>
  <si>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</si>
  <si>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</si>
  <si>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</si>
  <si>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</si>
  <si>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Единый налог, взимаемый в связи с применением упрощенной системы налогообложения</t>
  </si>
  <si>
    <t>000 1 05 01000 00 0000 110</t>
  </si>
  <si>
    <t>- единый налог, взимаемый с налогоплательщиков, выбравших в качестве объекта налогообложения доходы</t>
  </si>
  <si>
    <t>000 1 05 01010 01 0000 110</t>
  </si>
  <si>
    <t>- 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</si>
  <si>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</si>
  <si>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</si>
  <si>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</si>
  <si>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</si>
  <si>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</si>
  <si>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</si>
  <si>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</si>
  <si>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</si>
  <si>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Транспортный налог</t>
  </si>
  <si>
    <t>000 1 06 04000 02 0000 110</t>
  </si>
  <si>
    <t>- транспортный налог с организаций</t>
  </si>
  <si>
    <t>000 1 06 04011 02 0000 110</t>
  </si>
  <si>
    <t>- транспортный налог с 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</si>
  <si>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</si>
  <si>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</si>
  <si>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</si>
  <si>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</si>
  <si>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</si>
  <si>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</si>
  <si>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</si>
  <si>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</si>
  <si>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</si>
  <si>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</si>
  <si>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</si>
  <si>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</si>
  <si>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</si>
  <si>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</si>
  <si>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</si>
  <si>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</si>
  <si>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</si>
  <si>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</si>
  <si>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</si>
  <si>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</si>
  <si>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000  1  11  01000  00  0000  120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</si>
  <si>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</si>
  <si>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</si>
  <si>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Проценты, полученные от предоставления бюджетных кредитов внутри страны</t>
  </si>
  <si>
    <t>000  1  11  03000  00  0000  120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</si>
  <si>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</si>
  <si>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</si>
  <si>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</si>
  <si>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</si>
  <si>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</si>
  <si>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</si>
  <si>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</si>
  <si>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</si>
  <si>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</si>
  <si>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</si>
  <si>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 xml:space="preserve">
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автономных учреждений)
</t>
  </si>
  <si>
    <t>000 1 11 05024 04 0000 120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</si>
  <si>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</si>
  <si>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</si>
  <si>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</si>
  <si>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</si>
  <si>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-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</si>
  <si>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</si>
  <si>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</si>
  <si>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</si>
  <si>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</si>
  <si>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</si>
  <si>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</si>
  <si>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</si>
  <si>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</si>
  <si>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</si>
  <si>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-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</si>
  <si>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</si>
  <si>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</si>
  <si>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</si>
  <si>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</si>
  <si>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</si>
  <si>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000 1 14 02033 04 0000 410</t>
  </si>
  <si>
    <t>Доходы от продажи земельных участков 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</si>
  <si>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</si>
  <si>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</si>
  <si>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</si>
  <si>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</si>
  <si>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</si>
  <si>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</si>
  <si>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</si>
  <si>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</si>
  <si>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</si>
  <si>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</si>
  <si>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</si>
  <si>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</si>
  <si>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</si>
  <si>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</si>
  <si>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</si>
  <si>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</si>
  <si>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</si>
  <si>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</si>
  <si>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</si>
  <si>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</si>
  <si>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</si>
  <si>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</si>
  <si>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</si>
  <si>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</si>
  <si>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</si>
  <si>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</si>
  <si>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</si>
  <si>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</si>
  <si>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</si>
  <si>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</si>
  <si>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</si>
  <si>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 xml:space="preserve">СУБСИДИИ БЮДЖЕТАМ СУБЪЕКТОВ РОССИЙСКОЙ ФЕДЕРАЦИИ И МУНИЦИПАЛЬНЫХ ОБРАЗОВАНИЙ (МЕЖБЮДЖЕТНЫЕ СУБСИДИИ)               </t>
  </si>
  <si>
    <t>000 2 02 02000 00 0000 151</t>
  </si>
  <si>
    <t>Субсидии бюджетам на обеспечение жильем молодых семей</t>
  </si>
  <si>
    <t>000 2 02 02008 00 0000 151</t>
  </si>
  <si>
    <t xml:space="preserve"> - субсидии бюджетам городских округов на обеспечение жильем молодых семей</t>
  </si>
  <si>
    <t>000 2 02 02008 04 0000 151</t>
  </si>
  <si>
    <t>Субсидии бюджетам на денежные выплаты медицинскому персоналу, фельдшерско-акушерских пунктов, врачам, фельдшерам и медицинским сестрам скорой медицинской помощи</t>
  </si>
  <si>
    <t>000 2 02 02024 00 0000 151</t>
  </si>
  <si>
    <t xml:space="preserve"> - субсидии бюджетам городских округов на денежные выплаты медицинскому персоналу, фельдшерско-акушерских пунктов, врачам, фельдшерам и медицинским сестрам скорой медицинской  помощи</t>
  </si>
  <si>
    <t>000 2 02 02024 04 0000 151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</si>
  <si>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</si>
  <si>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</si>
  <si>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- 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</si>
  <si>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</si>
  <si>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</si>
  <si>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</si>
  <si>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-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</si>
  <si>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</si>
  <si>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</si>
  <si>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</si>
  <si>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</t>
  </si>
  <si>
    <t>000 2 02 02088 04 0000 151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</si>
  <si>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 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</si>
  <si>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</si>
  <si>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</si>
  <si>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</si>
  <si>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</si>
  <si>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</si>
  <si>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</si>
  <si>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</si>
  <si>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</si>
  <si>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</si>
  <si>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</si>
  <si>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</si>
  <si>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</si>
  <si>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</si>
  <si>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</si>
  <si>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</si>
  <si>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</si>
  <si>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</si>
  <si>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</si>
  <si>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</si>
  <si>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>-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</si>
  <si>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</si>
  <si>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</si>
  <si>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</si>
  <si>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- субвенции бюджетам городских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</si>
  <si>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</si>
  <si>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</si>
  <si>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</si>
  <si>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- 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</si>
  <si>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</si>
  <si>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</si>
  <si>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</si>
  <si>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 xml:space="preserve">- субвенции бюджетам городских округов 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</t>
  </si>
  <si>
    <t>000 2 02 03026 04 0000 151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</si>
  <si>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</si>
  <si>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</si>
  <si>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(в том числе в части администрирования рабочих мест)</t>
  </si>
  <si>
    <t>000 2 02 03029 00 0000 151</t>
  </si>
  <si>
    <t xml:space="preserve"> - 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(в том числе в части администрирования рабочих мест)</t>
  </si>
  <si>
    <t>000 2 02 03029 04 0000 151</t>
  </si>
  <si>
    <t>000 2 02 03055 00 0000 151</t>
  </si>
  <si>
    <t xml:space="preserve"> -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 помощи</t>
  </si>
  <si>
    <t>000 2 02 03055 04 0000 151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</si>
  <si>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</si>
  <si>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</si>
  <si>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</si>
  <si>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</si>
  <si>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</si>
  <si>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</si>
  <si>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</si>
  <si>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ИНЫЕ МЕЖБЮДЖЕТНЫЕ ТРАНСФЕРТЫ</t>
  </si>
  <si>
    <t>000 2 02 04000 00 0000 151</t>
  </si>
  <si>
    <t>000 2 02 04005 00 0000 151</t>
  </si>
  <si>
    <t>000 2 02 04005 04 0000 151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</si>
  <si>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</si>
  <si>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</si>
  <si>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</si>
  <si>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</si>
  <si>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</si>
  <si>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</si>
  <si>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</si>
  <si>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</si>
  <si>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</si>
  <si>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</si>
  <si>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</si>
  <si>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</si>
  <si>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Доходы от оказания услуг</t>
  </si>
  <si>
    <t>000 3 02 01000 00 0000 130</t>
  </si>
  <si>
    <t>БЕЗВОЗМЕЗДНЫЕ ПОСТУПЛЕНИЯ ОТ ПРЕДПРИНИМАТЕЛЬСКОЙ И ИНОЙ ПРИНОСЯЩЕЙ ДОХОД ДЕЯТЕЛЬНОСТИ</t>
  </si>
  <si>
    <t>000 3 03 00000 00 0000 000</t>
  </si>
  <si>
    <t>Гранты, премии, добровольные пожертвования</t>
  </si>
  <si>
    <t>000 3 03 03000 00 0000 180</t>
  </si>
  <si>
    <t xml:space="preserve"> - 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</si>
  <si>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000 3 03 03040 04 0000 180</t>
  </si>
  <si>
    <t>Поступления от продажи услуг по медицинской помощи женщинам в период беременности, родов и в послеродовом периоде</t>
  </si>
  <si>
    <t>000 3 03 05000 00 0000 180</t>
  </si>
  <si>
    <t>000 3 03 05040 04 0000 180</t>
  </si>
  <si>
    <t>Прочие безвозмездные поступления</t>
  </si>
  <si>
    <t>000 3 03 99000 00 0000 180</t>
  </si>
  <si>
    <t xml:space="preserve"> - 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</si>
  <si>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000 3 03 99040 04 0000 180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</si>
  <si>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</si>
  <si>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</si>
  <si>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000 2 02 03069 04 0000 151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</si>
  <si>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</si>
  <si>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</si>
  <si>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</si>
  <si>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</si>
  <si>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</si>
  <si>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</si>
  <si>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</si>
  <si>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</si>
  <si>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</si>
  <si>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</si>
  <si>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</si>
  <si>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 -доходы от реализации иного имущества, 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 по указанному имуществу</t>
  </si>
  <si>
    <t>000 2 02 04025 04 0000 151</t>
  </si>
  <si>
    <t>000 2 02 04025 00 0000 151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</si>
  <si>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</si>
  <si>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 xml:space="preserve"> - земельный  взимаемый по ставкам, установленным в соответствии с п.п. 1 п.1 ст.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</si>
  <si>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-земельный налог, взимаемый по ставкам, установленным в соответствии с п.п. 2 п.1 ст.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</si>
  <si>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</si>
  <si>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</si>
  <si>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 xml:space="preserve">  -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 Российской Федерации</t>
  </si>
  <si>
    <t xml:space="preserve"> -субвенции бюджетам  городских округов  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</si>
  <si>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</si>
  <si>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</si>
  <si>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-  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</si>
  <si>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 - доходы от оказания услуг учреждениями, находящимися в ведении органов местного самоуправления городских округов</t>
  </si>
  <si>
    <t xml:space="preserve"> - 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находящимся в ведении органов местного самоуправления городских округов</t>
  </si>
  <si>
    <t xml:space="preserve"> - 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</si>
  <si>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000 2 02 0429 04 0000 151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</si>
  <si>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</si>
  <si>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000 2 02 0429 00 0000 151</t>
  </si>
  <si>
    <t>Доходы от возмещения ущерба при возникновении страховых случаев</t>
  </si>
  <si>
    <t>000  1  16  23000  00  0000  140</t>
  </si>
  <si>
    <t>000  1  16  23040  04  0000  140</t>
  </si>
  <si>
    <t xml:space="preserve"> -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</si>
  <si>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000 3 02 01040 04 0000 130</t>
  </si>
  <si>
    <t>000 2 02 04012 04 0000 151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</si>
  <si>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</si>
  <si>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</si>
  <si>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-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</si>
  <si>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от 22 июля 2010  № 55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</si>
</sst>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180" fontId="4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0" fillId="0" borderId="0" xfId="0" applyNumberForma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80" fontId="1" fillId="0" borderId="0" xfId="0" applyNumberFormat="1" applyFont="1" applyAlignment="1">
      <alignment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80" fontId="5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8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selection activeCell="H8" sqref="H8"/>
    </sheetView>
  </sheetViews>
  <sheetFormatPr defaultColWidth="9.140625" defaultRowHeight="12.75"/>
  <cols>
    <col min="1" max="1" width="45.140625" style="2" customWidth="1"/>
    <col min="2" max="2" width="24.28125" style="2" customWidth="1"/>
    <col min="3" max="3" width="13.8515625" style="48" customWidth="1"/>
  </cols>
  <sheetData>
    <row r="1" spans="1:3" ht="15.75">
      <c r="A1" s="1"/>
      <c r="B1" s="70" t="s">
        <v>0</v>
      </c>
      <c r="C1" s="70"/>
    </row>
    <row r="2" spans="2:3" ht="15.75">
      <c r="B2" s="70" t="s">
        <v>1</v>
      </c>
      <c r="C2" s="70"/>
    </row>
    <row r="3" spans="2:3" ht="15.75">
      <c r="B3" s="70" t="s">
        <v>276</v>
      </c>
      <c r="C3" s="70"/>
    </row>
    <row r="4" spans="2:3" ht="12.75">
      <c r="B4" s="3"/>
      <c r="C4" s="4"/>
    </row>
    <row r="5" spans="1:3" s="5" customFormat="1" ht="21.75" customHeight="1">
      <c r="A5" s="71" t="s">
        <v>2</v>
      </c>
      <c r="B5" s="71"/>
      <c r="C5" s="71"/>
    </row>
    <row r="6" spans="1:3" ht="15" customHeight="1">
      <c r="A6" s="6"/>
      <c r="B6" s="6"/>
      <c r="C6" s="7" t="s">
        <v>3</v>
      </c>
    </row>
    <row r="7" spans="1:3" ht="26.25" customHeight="1">
      <c r="A7" s="8" t="s">
        <v>4</v>
      </c>
      <c r="B7" s="8" t="s">
        <v>5</v>
      </c>
      <c r="C7" s="9" t="s">
        <v>6</v>
      </c>
    </row>
    <row r="8" spans="1:3" s="12" customFormat="1" ht="12.75">
      <c r="A8" s="65" t="s">
        <v>7</v>
      </c>
      <c r="B8" s="63" t="s">
        <v>8</v>
      </c>
      <c r="C8" s="64">
        <f>C9+C15+C20+C31+C36+C49+C51+C54+C60</f>
        <v>823421.1</v>
      </c>
    </row>
    <row r="9" spans="1:3" ht="12.75">
      <c r="A9" s="13" t="s">
        <v>9</v>
      </c>
      <c r="B9" s="14" t="s">
        <v>10</v>
      </c>
      <c r="C9" s="15">
        <f>C10</f>
        <v>535686</v>
      </c>
    </row>
    <row r="10" spans="1:3" ht="12.75">
      <c r="A10" s="16" t="s">
        <v>11</v>
      </c>
      <c r="B10" s="17" t="s">
        <v>12</v>
      </c>
      <c r="C10" s="18">
        <f>C11+C12</f>
        <v>535686</v>
      </c>
    </row>
    <row r="11" spans="1:3" ht="55.5" customHeight="1">
      <c r="A11" s="16" t="s">
        <v>13</v>
      </c>
      <c r="B11" s="17" t="s">
        <v>14</v>
      </c>
      <c r="C11" s="18">
        <v>1607</v>
      </c>
    </row>
    <row r="12" spans="1:3" ht="42" customHeight="1">
      <c r="A12" s="16" t="s">
        <v>15</v>
      </c>
      <c r="B12" s="17" t="s">
        <v>16</v>
      </c>
      <c r="C12" s="18">
        <f>C13+C14</f>
        <v>534079</v>
      </c>
    </row>
    <row r="13" spans="1:3" ht="107.25" customHeight="1">
      <c r="A13" s="19" t="s">
        <v>17</v>
      </c>
      <c r="B13" s="20" t="s">
        <v>18</v>
      </c>
      <c r="C13" s="21">
        <v>532477</v>
      </c>
    </row>
    <row r="14" spans="1:3" ht="103.5" customHeight="1">
      <c r="A14" s="19" t="s">
        <v>19</v>
      </c>
      <c r="B14" s="20" t="s">
        <v>20</v>
      </c>
      <c r="C14" s="21">
        <v>1602</v>
      </c>
    </row>
    <row r="15" spans="1:3" ht="12.75">
      <c r="A15" s="62" t="s">
        <v>21</v>
      </c>
      <c r="B15" s="63" t="s">
        <v>22</v>
      </c>
      <c r="C15" s="64">
        <f>C16+C19</f>
        <v>61140</v>
      </c>
    </row>
    <row r="16" spans="1:3" ht="25.5">
      <c r="A16" s="16" t="s">
        <v>23</v>
      </c>
      <c r="B16" s="17" t="s">
        <v>24</v>
      </c>
      <c r="C16" s="18">
        <f>C17+C18</f>
        <v>31240</v>
      </c>
    </row>
    <row r="17" spans="1:3" ht="39.75" customHeight="1">
      <c r="A17" s="19" t="s">
        <v>25</v>
      </c>
      <c r="B17" s="20" t="s">
        <v>26</v>
      </c>
      <c r="C17" s="22">
        <v>24678</v>
      </c>
    </row>
    <row r="18" spans="1:3" ht="41.25" customHeight="1">
      <c r="A18" s="59" t="s">
        <v>27</v>
      </c>
      <c r="B18" s="60" t="s">
        <v>28</v>
      </c>
      <c r="C18" s="61">
        <f>2322+4000+240</f>
        <v>6562</v>
      </c>
    </row>
    <row r="19" spans="1:3" ht="24" customHeight="1">
      <c r="A19" s="42" t="s">
        <v>29</v>
      </c>
      <c r="B19" s="24" t="s">
        <v>30</v>
      </c>
      <c r="C19" s="25">
        <f>29900</f>
        <v>29900</v>
      </c>
    </row>
    <row r="20" spans="1:3" ht="12.75">
      <c r="A20" s="13" t="s">
        <v>31</v>
      </c>
      <c r="B20" s="14" t="s">
        <v>32</v>
      </c>
      <c r="C20" s="15">
        <f>C21+C23+C26</f>
        <v>50567</v>
      </c>
    </row>
    <row r="21" spans="1:3" ht="12.75">
      <c r="A21" s="16" t="s">
        <v>33</v>
      </c>
      <c r="B21" s="17" t="s">
        <v>34</v>
      </c>
      <c r="C21" s="18">
        <f>C22</f>
        <v>2867</v>
      </c>
    </row>
    <row r="22" spans="1:3" ht="40.5" customHeight="1">
      <c r="A22" s="16" t="s">
        <v>251</v>
      </c>
      <c r="B22" s="17" t="s">
        <v>35</v>
      </c>
      <c r="C22" s="18">
        <v>2867</v>
      </c>
    </row>
    <row r="23" spans="1:3" ht="12.75">
      <c r="A23" s="16" t="s">
        <v>36</v>
      </c>
      <c r="B23" s="17" t="s">
        <v>37</v>
      </c>
      <c r="C23" s="18">
        <f>C24+C25</f>
        <v>31200</v>
      </c>
    </row>
    <row r="24" spans="1:3" ht="12.75">
      <c r="A24" s="19" t="s">
        <v>38</v>
      </c>
      <c r="B24" s="20" t="s">
        <v>39</v>
      </c>
      <c r="C24" s="21">
        <v>18700</v>
      </c>
    </row>
    <row r="25" spans="1:3" ht="12.75">
      <c r="A25" s="19" t="s">
        <v>40</v>
      </c>
      <c r="B25" s="20" t="s">
        <v>41</v>
      </c>
      <c r="C25" s="21">
        <v>12500</v>
      </c>
    </row>
    <row r="26" spans="1:3" ht="12.75">
      <c r="A26" s="16" t="s">
        <v>42</v>
      </c>
      <c r="B26" s="17" t="s">
        <v>43</v>
      </c>
      <c r="C26" s="18">
        <f>C27+C29</f>
        <v>16500</v>
      </c>
    </row>
    <row r="27" spans="1:3" ht="56.25" customHeight="1">
      <c r="A27" s="16" t="s">
        <v>44</v>
      </c>
      <c r="B27" s="17" t="s">
        <v>45</v>
      </c>
      <c r="C27" s="18">
        <f>C28</f>
        <v>2475</v>
      </c>
    </row>
    <row r="28" spans="1:3" ht="69.75" customHeight="1">
      <c r="A28" s="19" t="s">
        <v>252</v>
      </c>
      <c r="B28" s="20" t="s">
        <v>46</v>
      </c>
      <c r="C28" s="21">
        <v>2475</v>
      </c>
    </row>
    <row r="29" spans="1:3" ht="57" customHeight="1">
      <c r="A29" s="16" t="s">
        <v>47</v>
      </c>
      <c r="B29" s="17" t="s">
        <v>48</v>
      </c>
      <c r="C29" s="18">
        <f>C30</f>
        <v>14025</v>
      </c>
    </row>
    <row r="30" spans="1:3" ht="66.75" customHeight="1">
      <c r="A30" s="19" t="s">
        <v>253</v>
      </c>
      <c r="B30" s="20" t="s">
        <v>49</v>
      </c>
      <c r="C30" s="21">
        <v>14025</v>
      </c>
    </row>
    <row r="31" spans="1:3" s="12" customFormat="1" ht="12.75">
      <c r="A31" s="55" t="s">
        <v>50</v>
      </c>
      <c r="B31" s="10" t="s">
        <v>51</v>
      </c>
      <c r="C31" s="11">
        <f>C32+C34</f>
        <v>12900</v>
      </c>
    </row>
    <row r="32" spans="1:3" ht="44.25" customHeight="1">
      <c r="A32" s="16" t="s">
        <v>52</v>
      </c>
      <c r="B32" s="17" t="s">
        <v>53</v>
      </c>
      <c r="C32" s="18">
        <f>C33</f>
        <v>5009</v>
      </c>
    </row>
    <row r="33" spans="1:4" ht="69" customHeight="1">
      <c r="A33" s="59" t="s">
        <v>254</v>
      </c>
      <c r="B33" s="60" t="s">
        <v>54</v>
      </c>
      <c r="C33" s="61">
        <f>3009+2000</f>
        <v>5009</v>
      </c>
      <c r="D33" s="12"/>
    </row>
    <row r="34" spans="1:4" ht="39.75" customHeight="1">
      <c r="A34" s="16" t="s">
        <v>55</v>
      </c>
      <c r="B34" s="24" t="s">
        <v>56</v>
      </c>
      <c r="C34" s="25">
        <f>C35</f>
        <v>7891</v>
      </c>
      <c r="D34" s="12"/>
    </row>
    <row r="35" spans="1:4" ht="96" customHeight="1">
      <c r="A35" s="59" t="s">
        <v>57</v>
      </c>
      <c r="B35" s="60" t="s">
        <v>58</v>
      </c>
      <c r="C35" s="61">
        <f>2891+5000</f>
        <v>7891</v>
      </c>
      <c r="D35" s="12"/>
    </row>
    <row r="36" spans="1:3" s="12" customFormat="1" ht="44.25" customHeight="1">
      <c r="A36" s="55" t="s">
        <v>59</v>
      </c>
      <c r="B36" s="10" t="s">
        <v>60</v>
      </c>
      <c r="C36" s="11">
        <f>SUM(C41+C46+C37+C39)</f>
        <v>123589</v>
      </c>
    </row>
    <row r="37" spans="1:4" s="29" customFormat="1" ht="78.75" customHeight="1">
      <c r="A37" s="16" t="s">
        <v>255</v>
      </c>
      <c r="B37" s="26" t="s">
        <v>61</v>
      </c>
      <c r="C37" s="27">
        <f>C38</f>
        <v>30</v>
      </c>
      <c r="D37" s="28"/>
    </row>
    <row r="38" spans="1:4" ht="60.75" customHeight="1">
      <c r="A38" s="19" t="s">
        <v>62</v>
      </c>
      <c r="B38" s="26" t="s">
        <v>63</v>
      </c>
      <c r="C38" s="27">
        <v>30</v>
      </c>
      <c r="D38" s="12"/>
    </row>
    <row r="39" spans="1:4" s="33" customFormat="1" ht="36" customHeight="1">
      <c r="A39" s="30" t="s">
        <v>64</v>
      </c>
      <c r="B39" s="31" t="s">
        <v>65</v>
      </c>
      <c r="C39" s="27">
        <f>C40</f>
        <v>259</v>
      </c>
      <c r="D39" s="32"/>
    </row>
    <row r="40" spans="1:4" s="33" customFormat="1" ht="45.75" customHeight="1">
      <c r="A40" s="30" t="s">
        <v>66</v>
      </c>
      <c r="B40" s="26" t="s">
        <v>67</v>
      </c>
      <c r="C40" s="27">
        <v>259</v>
      </c>
      <c r="D40" s="32"/>
    </row>
    <row r="41" spans="1:3" s="12" customFormat="1" ht="81" customHeight="1">
      <c r="A41" s="42" t="s">
        <v>68</v>
      </c>
      <c r="B41" s="24" t="s">
        <v>69</v>
      </c>
      <c r="C41" s="25">
        <f>SUM(C42+C44)</f>
        <v>61700</v>
      </c>
    </row>
    <row r="42" spans="1:3" s="12" customFormat="1" ht="66" customHeight="1">
      <c r="A42" s="42" t="s">
        <v>70</v>
      </c>
      <c r="B42" s="24" t="s">
        <v>71</v>
      </c>
      <c r="C42" s="25">
        <f>SUM(C43)</f>
        <v>59000</v>
      </c>
    </row>
    <row r="43" spans="1:3" ht="80.25" customHeight="1">
      <c r="A43" s="59" t="s">
        <v>72</v>
      </c>
      <c r="B43" s="60" t="s">
        <v>73</v>
      </c>
      <c r="C43" s="61">
        <f>45000+14000</f>
        <v>59000</v>
      </c>
    </row>
    <row r="44" spans="1:3" ht="76.5" customHeight="1">
      <c r="A44" s="16" t="s">
        <v>74</v>
      </c>
      <c r="B44" s="34" t="s">
        <v>75</v>
      </c>
      <c r="C44" s="18">
        <f>SUM(C45)</f>
        <v>2700</v>
      </c>
    </row>
    <row r="45" spans="1:3" ht="84" customHeight="1">
      <c r="A45" s="19" t="s">
        <v>76</v>
      </c>
      <c r="B45" s="20" t="s">
        <v>77</v>
      </c>
      <c r="C45" s="21">
        <v>2700</v>
      </c>
    </row>
    <row r="46" spans="1:3" ht="77.25" customHeight="1">
      <c r="A46" s="16" t="s">
        <v>78</v>
      </c>
      <c r="B46" s="17" t="s">
        <v>79</v>
      </c>
      <c r="C46" s="18">
        <f>C47</f>
        <v>61600</v>
      </c>
    </row>
    <row r="47" spans="1:3" ht="90.75" customHeight="1">
      <c r="A47" s="16" t="s">
        <v>80</v>
      </c>
      <c r="B47" s="17" t="s">
        <v>81</v>
      </c>
      <c r="C47" s="18">
        <f>C48</f>
        <v>61600</v>
      </c>
    </row>
    <row r="48" spans="1:3" s="12" customFormat="1" ht="81.75" customHeight="1">
      <c r="A48" s="35" t="s">
        <v>82</v>
      </c>
      <c r="B48" s="23" t="s">
        <v>83</v>
      </c>
      <c r="C48" s="22">
        <v>61600</v>
      </c>
    </row>
    <row r="49" spans="1:3" ht="25.5">
      <c r="A49" s="13" t="s">
        <v>84</v>
      </c>
      <c r="B49" s="14" t="s">
        <v>85</v>
      </c>
      <c r="C49" s="15">
        <f>C50</f>
        <v>3935</v>
      </c>
    </row>
    <row r="50" spans="1:3" ht="25.5">
      <c r="A50" s="16" t="s">
        <v>86</v>
      </c>
      <c r="B50" s="17" t="s">
        <v>87</v>
      </c>
      <c r="C50" s="18">
        <v>3935</v>
      </c>
    </row>
    <row r="51" spans="1:3" ht="25.5">
      <c r="A51" s="13" t="s">
        <v>88</v>
      </c>
      <c r="B51" s="14" t="s">
        <v>89</v>
      </c>
      <c r="C51" s="15">
        <f>C52</f>
        <v>3768.4</v>
      </c>
    </row>
    <row r="52" spans="1:3" ht="25.5">
      <c r="A52" s="16" t="s">
        <v>90</v>
      </c>
      <c r="B52" s="17" t="s">
        <v>91</v>
      </c>
      <c r="C52" s="18">
        <f>C53</f>
        <v>3768.4</v>
      </c>
    </row>
    <row r="53" spans="1:3" s="12" customFormat="1" ht="39.75" customHeight="1">
      <c r="A53" s="35" t="s">
        <v>92</v>
      </c>
      <c r="B53" s="23" t="s">
        <v>93</v>
      </c>
      <c r="C53" s="22">
        <v>3768.4</v>
      </c>
    </row>
    <row r="54" spans="1:3" ht="25.5">
      <c r="A54" s="13" t="s">
        <v>94</v>
      </c>
      <c r="B54" s="14" t="s">
        <v>95</v>
      </c>
      <c r="C54" s="15">
        <f>C55+C57</f>
        <v>22935</v>
      </c>
    </row>
    <row r="55" spans="1:3" ht="63.75" customHeight="1">
      <c r="A55" s="16" t="s">
        <v>96</v>
      </c>
      <c r="B55" s="17" t="s">
        <v>97</v>
      </c>
      <c r="C55" s="18">
        <f>C56</f>
        <v>22435</v>
      </c>
    </row>
    <row r="56" spans="1:3" ht="95.25" customHeight="1">
      <c r="A56" s="19" t="s">
        <v>248</v>
      </c>
      <c r="B56" s="20" t="s">
        <v>98</v>
      </c>
      <c r="C56" s="22">
        <v>22435</v>
      </c>
    </row>
    <row r="57" spans="1:3" ht="54.75" customHeight="1">
      <c r="A57" s="16" t="s">
        <v>99</v>
      </c>
      <c r="B57" s="24" t="s">
        <v>100</v>
      </c>
      <c r="C57" s="18">
        <f>C58</f>
        <v>500</v>
      </c>
    </row>
    <row r="58" spans="1:3" ht="43.5" customHeight="1">
      <c r="A58" s="16" t="s">
        <v>101</v>
      </c>
      <c r="B58" s="17" t="s">
        <v>102</v>
      </c>
      <c r="C58" s="18">
        <f>C59</f>
        <v>500</v>
      </c>
    </row>
    <row r="59" spans="1:3" s="12" customFormat="1" ht="51.75" customHeight="1">
      <c r="A59" s="35" t="s">
        <v>103</v>
      </c>
      <c r="B59" s="23" t="s">
        <v>104</v>
      </c>
      <c r="C59" s="22">
        <v>500</v>
      </c>
    </row>
    <row r="60" spans="1:3" s="50" customFormat="1" ht="12.75">
      <c r="A60" s="55" t="s">
        <v>105</v>
      </c>
      <c r="B60" s="10" t="s">
        <v>106</v>
      </c>
      <c r="C60" s="11">
        <f>C61+C65+C66+C67+C63</f>
        <v>8900.699999999999</v>
      </c>
    </row>
    <row r="61" spans="1:3" ht="25.5">
      <c r="A61" s="16" t="s">
        <v>107</v>
      </c>
      <c r="B61" s="17" t="s">
        <v>108</v>
      </c>
      <c r="C61" s="18">
        <f>C62</f>
        <v>81</v>
      </c>
    </row>
    <row r="62" spans="1:3" ht="76.5" customHeight="1">
      <c r="A62" s="19" t="s">
        <v>256</v>
      </c>
      <c r="B62" s="20" t="s">
        <v>109</v>
      </c>
      <c r="C62" s="21">
        <v>81</v>
      </c>
    </row>
    <row r="63" spans="1:3" ht="28.5" customHeight="1">
      <c r="A63" s="54" t="s">
        <v>267</v>
      </c>
      <c r="B63" s="52" t="s">
        <v>268</v>
      </c>
      <c r="C63" s="22">
        <f>SUM(C64)</f>
        <v>681.9</v>
      </c>
    </row>
    <row r="64" spans="1:3" ht="51" customHeight="1">
      <c r="A64" s="56" t="s">
        <v>270</v>
      </c>
      <c r="B64" s="52" t="s">
        <v>269</v>
      </c>
      <c r="C64" s="22">
        <v>681.9</v>
      </c>
    </row>
    <row r="65" spans="1:3" ht="58.5" customHeight="1">
      <c r="A65" s="16" t="s">
        <v>110</v>
      </c>
      <c r="B65" s="17" t="s">
        <v>111</v>
      </c>
      <c r="C65" s="18">
        <v>350</v>
      </c>
    </row>
    <row r="66" spans="1:3" ht="27" customHeight="1">
      <c r="A66" s="16" t="s">
        <v>112</v>
      </c>
      <c r="B66" s="17" t="s">
        <v>113</v>
      </c>
      <c r="C66" s="25">
        <v>3700</v>
      </c>
    </row>
    <row r="67" spans="1:3" s="12" customFormat="1" ht="27" customHeight="1">
      <c r="A67" s="42" t="s">
        <v>114</v>
      </c>
      <c r="B67" s="24" t="s">
        <v>115</v>
      </c>
      <c r="C67" s="25">
        <f>C68</f>
        <v>4087.8</v>
      </c>
    </row>
    <row r="68" spans="1:3" s="12" customFormat="1" ht="39.75" customHeight="1">
      <c r="A68" s="35" t="s">
        <v>116</v>
      </c>
      <c r="B68" s="23" t="s">
        <v>117</v>
      </c>
      <c r="C68" s="22">
        <v>4087.8</v>
      </c>
    </row>
    <row r="69" spans="1:3" ht="12.75">
      <c r="A69" s="36" t="s">
        <v>118</v>
      </c>
      <c r="B69" s="37" t="s">
        <v>119</v>
      </c>
      <c r="C69" s="38">
        <f>C70+C129</f>
        <v>1597019.9</v>
      </c>
    </row>
    <row r="70" spans="1:3" ht="25.5">
      <c r="A70" s="16" t="s">
        <v>120</v>
      </c>
      <c r="B70" s="17" t="s">
        <v>121</v>
      </c>
      <c r="C70" s="18">
        <f>SUM(C71+C76+C118+сумм)</f>
        <v>1396519.9</v>
      </c>
    </row>
    <row r="71" spans="1:3" ht="40.5" customHeight="1">
      <c r="A71" s="39" t="s">
        <v>122</v>
      </c>
      <c r="B71" s="40" t="s">
        <v>123</v>
      </c>
      <c r="C71" s="41">
        <f>C72+C74</f>
        <v>665994.9</v>
      </c>
    </row>
    <row r="72" spans="1:3" ht="25.5">
      <c r="A72" s="16" t="s">
        <v>124</v>
      </c>
      <c r="B72" s="17" t="s">
        <v>125</v>
      </c>
      <c r="C72" s="18">
        <f>SUM(C73:C73)</f>
        <v>627935</v>
      </c>
    </row>
    <row r="73" spans="1:3" s="12" customFormat="1" ht="38.25" customHeight="1">
      <c r="A73" s="35" t="s">
        <v>235</v>
      </c>
      <c r="B73" s="23" t="s">
        <v>126</v>
      </c>
      <c r="C73" s="22">
        <v>627935</v>
      </c>
    </row>
    <row r="74" spans="1:3" s="12" customFormat="1" ht="27.75" customHeight="1">
      <c r="A74" s="42" t="s">
        <v>127</v>
      </c>
      <c r="B74" s="24" t="s">
        <v>128</v>
      </c>
      <c r="C74" s="25">
        <f>SUM(C75)</f>
        <v>38059.9</v>
      </c>
    </row>
    <row r="75" spans="1:3" s="12" customFormat="1" ht="40.5" customHeight="1">
      <c r="A75" s="35" t="s">
        <v>129</v>
      </c>
      <c r="B75" s="23" t="s">
        <v>130</v>
      </c>
      <c r="C75" s="22">
        <v>38059.9</v>
      </c>
    </row>
    <row r="76" spans="1:3" ht="50.25" customHeight="1">
      <c r="A76" s="39" t="s">
        <v>131</v>
      </c>
      <c r="B76" s="40" t="s">
        <v>132</v>
      </c>
      <c r="C76" s="41">
        <f>SUM(C79+C81+C83+C85+C88+C91+C77)</f>
        <v>260657.6</v>
      </c>
    </row>
    <row r="77" spans="1:3" s="12" customFormat="1" ht="27" customHeight="1">
      <c r="A77" s="42" t="s">
        <v>133</v>
      </c>
      <c r="B77" s="24" t="s">
        <v>134</v>
      </c>
      <c r="C77" s="25">
        <f>C78</f>
        <v>30.3</v>
      </c>
    </row>
    <row r="78" spans="1:3" s="12" customFormat="1" ht="27.75" customHeight="1">
      <c r="A78" s="35" t="s">
        <v>135</v>
      </c>
      <c r="B78" s="23" t="s">
        <v>136</v>
      </c>
      <c r="C78" s="22">
        <v>30.3</v>
      </c>
    </row>
    <row r="79" spans="1:3" ht="54" customHeight="1">
      <c r="A79" s="16" t="s">
        <v>137</v>
      </c>
      <c r="B79" s="17" t="s">
        <v>138</v>
      </c>
      <c r="C79" s="18">
        <f>C80</f>
        <v>0</v>
      </c>
    </row>
    <row r="80" spans="1:3" ht="65.25" customHeight="1">
      <c r="A80" s="35" t="s">
        <v>139</v>
      </c>
      <c r="B80" s="23" t="s">
        <v>140</v>
      </c>
      <c r="C80" s="22"/>
    </row>
    <row r="81" spans="1:3" ht="53.25" customHeight="1">
      <c r="A81" s="16" t="s">
        <v>141</v>
      </c>
      <c r="B81" s="17" t="s">
        <v>142</v>
      </c>
      <c r="C81" s="18">
        <f>C82</f>
        <v>0</v>
      </c>
    </row>
    <row r="82" spans="1:3" s="12" customFormat="1" ht="42" customHeight="1">
      <c r="A82" s="35" t="s">
        <v>143</v>
      </c>
      <c r="B82" s="23" t="s">
        <v>144</v>
      </c>
      <c r="C82" s="22">
        <v>0</v>
      </c>
    </row>
    <row r="83" spans="1:4" ht="66.75" customHeight="1">
      <c r="A83" s="42" t="s">
        <v>145</v>
      </c>
      <c r="B83" s="24" t="s">
        <v>146</v>
      </c>
      <c r="C83" s="25">
        <f>C84</f>
        <v>157496.5</v>
      </c>
      <c r="D83" s="12"/>
    </row>
    <row r="84" spans="1:3" s="12" customFormat="1" ht="54.75" customHeight="1">
      <c r="A84" s="59" t="s">
        <v>147</v>
      </c>
      <c r="B84" s="60" t="s">
        <v>148</v>
      </c>
      <c r="C84" s="61">
        <f>137075.5+20421</f>
        <v>157496.5</v>
      </c>
    </row>
    <row r="85" spans="1:5" ht="92.25" customHeight="1">
      <c r="A85" s="42" t="s">
        <v>149</v>
      </c>
      <c r="B85" s="24" t="s">
        <v>150</v>
      </c>
      <c r="C85" s="25">
        <f>C86</f>
        <v>77310.2</v>
      </c>
      <c r="D85" s="12"/>
      <c r="E85" s="12"/>
    </row>
    <row r="86" spans="1:5" ht="90.75" customHeight="1">
      <c r="A86" s="42" t="s">
        <v>151</v>
      </c>
      <c r="B86" s="24" t="s">
        <v>152</v>
      </c>
      <c r="C86" s="25">
        <f>C87</f>
        <v>77310.2</v>
      </c>
      <c r="D86" s="12"/>
      <c r="E86" s="12"/>
    </row>
    <row r="87" spans="1:5" ht="78.75" customHeight="1">
      <c r="A87" s="35" t="s">
        <v>153</v>
      </c>
      <c r="B87" s="23" t="s">
        <v>154</v>
      </c>
      <c r="C87" s="22">
        <v>77310.2</v>
      </c>
      <c r="D87" s="12"/>
      <c r="E87" s="12"/>
    </row>
    <row r="88" spans="1:3" ht="76.5" customHeight="1">
      <c r="A88" s="16" t="s">
        <v>155</v>
      </c>
      <c r="B88" s="17" t="s">
        <v>156</v>
      </c>
      <c r="C88" s="18">
        <f>C89</f>
        <v>19547.1</v>
      </c>
    </row>
    <row r="89" spans="1:3" s="2" customFormat="1" ht="68.25" customHeight="1">
      <c r="A89" s="16" t="s">
        <v>157</v>
      </c>
      <c r="B89" s="17" t="s">
        <v>158</v>
      </c>
      <c r="C89" s="18">
        <f>C90</f>
        <v>19547.1</v>
      </c>
    </row>
    <row r="90" spans="1:3" s="12" customFormat="1" ht="39.75" customHeight="1">
      <c r="A90" s="35" t="s">
        <v>159</v>
      </c>
      <c r="B90" s="23" t="s">
        <v>160</v>
      </c>
      <c r="C90" s="22">
        <v>19547.1</v>
      </c>
    </row>
    <row r="91" spans="1:3" s="12" customFormat="1" ht="21" customHeight="1">
      <c r="A91" s="42" t="s">
        <v>161</v>
      </c>
      <c r="B91" s="24" t="s">
        <v>162</v>
      </c>
      <c r="C91" s="25">
        <f>C92</f>
        <v>6273.5</v>
      </c>
    </row>
    <row r="92" spans="1:3" s="12" customFormat="1" ht="21" customHeight="1">
      <c r="A92" s="35" t="s">
        <v>163</v>
      </c>
      <c r="B92" s="23" t="s">
        <v>164</v>
      </c>
      <c r="C92" s="22">
        <v>6273.5</v>
      </c>
    </row>
    <row r="93" spans="1:3" s="12" customFormat="1" ht="37.5" customHeight="1">
      <c r="A93" s="39" t="s">
        <v>165</v>
      </c>
      <c r="B93" s="40" t="s">
        <v>166</v>
      </c>
      <c r="C93" s="41">
        <f>SUM(C94+C98+C100+C102+C104+C106+C110+C96+C108+C116+C112+C114)</f>
        <v>446261</v>
      </c>
    </row>
    <row r="94" spans="1:3" s="12" customFormat="1" ht="27.75" customHeight="1">
      <c r="A94" s="42" t="s">
        <v>167</v>
      </c>
      <c r="B94" s="24" t="s">
        <v>168</v>
      </c>
      <c r="C94" s="25">
        <f>C95</f>
        <v>5031.7</v>
      </c>
    </row>
    <row r="95" spans="1:3" s="12" customFormat="1" ht="36" customHeight="1">
      <c r="A95" s="35" t="s">
        <v>169</v>
      </c>
      <c r="B95" s="23" t="s">
        <v>170</v>
      </c>
      <c r="C95" s="22">
        <f>4731.7+300</f>
        <v>5031.7</v>
      </c>
    </row>
    <row r="96" spans="1:3" ht="53.25" customHeight="1">
      <c r="A96" s="42" t="s">
        <v>171</v>
      </c>
      <c r="B96" s="24" t="s">
        <v>172</v>
      </c>
      <c r="C96" s="25">
        <f>C97</f>
        <v>0</v>
      </c>
    </row>
    <row r="97" spans="1:3" s="12" customFormat="1" ht="51.75" customHeight="1">
      <c r="A97" s="35" t="s">
        <v>173</v>
      </c>
      <c r="B97" s="23" t="s">
        <v>174</v>
      </c>
      <c r="C97" s="22"/>
    </row>
    <row r="98" spans="1:3" s="12" customFormat="1" ht="39" customHeight="1">
      <c r="A98" s="16" t="s">
        <v>175</v>
      </c>
      <c r="B98" s="17" t="s">
        <v>176</v>
      </c>
      <c r="C98" s="18">
        <f>C99</f>
        <v>494.5</v>
      </c>
    </row>
    <row r="99" spans="1:3" s="12" customFormat="1" ht="51.75" customHeight="1">
      <c r="A99" s="35" t="s">
        <v>177</v>
      </c>
      <c r="B99" s="23" t="s">
        <v>178</v>
      </c>
      <c r="C99" s="22">
        <v>494.5</v>
      </c>
    </row>
    <row r="100" spans="1:3" ht="41.25" customHeight="1">
      <c r="A100" s="42" t="s">
        <v>179</v>
      </c>
      <c r="B100" s="24" t="s">
        <v>180</v>
      </c>
      <c r="C100" s="25">
        <f>C101</f>
        <v>3504</v>
      </c>
    </row>
    <row r="101" spans="1:3" ht="42" customHeight="1">
      <c r="A101" s="35" t="s">
        <v>181</v>
      </c>
      <c r="B101" s="23" t="s">
        <v>182</v>
      </c>
      <c r="C101" s="22">
        <v>3504</v>
      </c>
    </row>
    <row r="102" spans="1:3" ht="63.75" customHeight="1">
      <c r="A102" s="16" t="s">
        <v>183</v>
      </c>
      <c r="B102" s="17" t="s">
        <v>184</v>
      </c>
      <c r="C102" s="25">
        <f>C103</f>
        <v>6824.9</v>
      </c>
    </row>
    <row r="103" spans="1:3" ht="73.5" customHeight="1">
      <c r="A103" s="19" t="s">
        <v>185</v>
      </c>
      <c r="B103" s="20" t="s">
        <v>186</v>
      </c>
      <c r="C103" s="21">
        <v>6824.9</v>
      </c>
    </row>
    <row r="104" spans="1:3" ht="54.75" customHeight="1">
      <c r="A104" s="16" t="s">
        <v>258</v>
      </c>
      <c r="B104" s="17" t="s">
        <v>187</v>
      </c>
      <c r="C104" s="25">
        <f>C105</f>
        <v>0</v>
      </c>
    </row>
    <row r="105" spans="1:3" s="12" customFormat="1" ht="51" customHeight="1">
      <c r="A105" s="35" t="s">
        <v>257</v>
      </c>
      <c r="B105" s="23" t="s">
        <v>188</v>
      </c>
      <c r="C105" s="22">
        <v>0</v>
      </c>
    </row>
    <row r="106" spans="1:3" s="12" customFormat="1" ht="88.5" customHeight="1">
      <c r="A106" s="16" t="s">
        <v>189</v>
      </c>
      <c r="B106" s="17" t="s">
        <v>190</v>
      </c>
      <c r="C106" s="18">
        <f>C107</f>
        <v>20142</v>
      </c>
    </row>
    <row r="107" spans="1:3" s="12" customFormat="1" ht="93" customHeight="1">
      <c r="A107" s="35" t="s">
        <v>191</v>
      </c>
      <c r="B107" s="23" t="s">
        <v>192</v>
      </c>
      <c r="C107" s="22">
        <v>20142</v>
      </c>
    </row>
    <row r="108" spans="1:3" ht="75.75" customHeight="1">
      <c r="A108" s="16" t="s">
        <v>259</v>
      </c>
      <c r="B108" s="17" t="s">
        <v>193</v>
      </c>
      <c r="C108" s="18">
        <f>C109</f>
        <v>4740</v>
      </c>
    </row>
    <row r="109" spans="1:3" s="12" customFormat="1" ht="63" customHeight="1">
      <c r="A109" s="35" t="s">
        <v>194</v>
      </c>
      <c r="B109" s="23" t="s">
        <v>195</v>
      </c>
      <c r="C109" s="22">
        <v>4740</v>
      </c>
    </row>
    <row r="110" spans="1:3" s="12" customFormat="1" ht="42.75" customHeight="1">
      <c r="A110" s="42" t="s">
        <v>196</v>
      </c>
      <c r="B110" s="24" t="s">
        <v>197</v>
      </c>
      <c r="C110" s="25">
        <f>C111</f>
        <v>391146.4</v>
      </c>
    </row>
    <row r="111" spans="1:3" s="12" customFormat="1" ht="45.75" customHeight="1">
      <c r="A111" s="35" t="s">
        <v>198</v>
      </c>
      <c r="B111" s="23" t="s">
        <v>199</v>
      </c>
      <c r="C111" s="22">
        <v>391146.4</v>
      </c>
    </row>
    <row r="112" spans="1:3" s="12" customFormat="1" ht="33.75" customHeight="1">
      <c r="A112" s="42" t="s">
        <v>241</v>
      </c>
      <c r="B112" s="23" t="s">
        <v>242</v>
      </c>
      <c r="C112" s="22">
        <f>SUM(C113)</f>
        <v>0</v>
      </c>
    </row>
    <row r="113" spans="1:3" s="12" customFormat="1" ht="33.75" customHeight="1">
      <c r="A113" s="42" t="s">
        <v>243</v>
      </c>
      <c r="B113" s="23" t="s">
        <v>244</v>
      </c>
      <c r="C113" s="22"/>
    </row>
    <row r="114" spans="1:3" s="50" customFormat="1" ht="92.25" customHeight="1">
      <c r="A114" s="51" t="s">
        <v>239</v>
      </c>
      <c r="B114" s="24" t="s">
        <v>240</v>
      </c>
      <c r="C114" s="22">
        <f>SUM(C115)</f>
        <v>8577.5</v>
      </c>
    </row>
    <row r="115" spans="1:3" s="50" customFormat="1" ht="93.75" customHeight="1">
      <c r="A115" s="57" t="s">
        <v>237</v>
      </c>
      <c r="B115" s="24" t="s">
        <v>236</v>
      </c>
      <c r="C115" s="22">
        <v>8577.5</v>
      </c>
    </row>
    <row r="116" spans="1:3" ht="78.75" customHeight="1">
      <c r="A116" s="16" t="s">
        <v>238</v>
      </c>
      <c r="B116" s="17" t="s">
        <v>200</v>
      </c>
      <c r="C116" s="18">
        <f>SUM(C117)</f>
        <v>5800</v>
      </c>
    </row>
    <row r="117" spans="1:3" ht="75" customHeight="1">
      <c r="A117" s="35" t="s">
        <v>201</v>
      </c>
      <c r="B117" s="23" t="s">
        <v>202</v>
      </c>
      <c r="C117" s="22">
        <v>5800</v>
      </c>
    </row>
    <row r="118" spans="1:3" ht="21" customHeight="1">
      <c r="A118" s="39" t="s">
        <v>203</v>
      </c>
      <c r="B118" s="40" t="s">
        <v>204</v>
      </c>
      <c r="C118" s="41">
        <f>C119+C127+C123+C125+C121</f>
        <v>23606.4</v>
      </c>
    </row>
    <row r="119" spans="1:3" s="12" customFormat="1" ht="80.25" customHeight="1">
      <c r="A119" s="42" t="s">
        <v>247</v>
      </c>
      <c r="B119" s="24" t="s">
        <v>205</v>
      </c>
      <c r="C119" s="25">
        <f>C120</f>
        <v>14162.1</v>
      </c>
    </row>
    <row r="120" spans="1:3" s="12" customFormat="1" ht="92.25" customHeight="1">
      <c r="A120" s="19" t="s">
        <v>260</v>
      </c>
      <c r="B120" s="20" t="s">
        <v>206</v>
      </c>
      <c r="C120" s="21">
        <v>14162.1</v>
      </c>
    </row>
    <row r="121" spans="1:3" s="12" customFormat="1" ht="57.75" customHeight="1">
      <c r="A121" s="42" t="s">
        <v>274</v>
      </c>
      <c r="B121" s="24" t="s">
        <v>273</v>
      </c>
      <c r="C121" s="25">
        <v>5000</v>
      </c>
    </row>
    <row r="122" spans="1:3" s="12" customFormat="1" ht="64.5" customHeight="1">
      <c r="A122" s="19" t="s">
        <v>275</v>
      </c>
      <c r="B122" s="20" t="s">
        <v>272</v>
      </c>
      <c r="C122" s="21">
        <v>5000</v>
      </c>
    </row>
    <row r="123" spans="1:3" s="12" customFormat="1" ht="71.25" customHeight="1">
      <c r="A123" s="16" t="s">
        <v>245</v>
      </c>
      <c r="B123" s="17" t="s">
        <v>250</v>
      </c>
      <c r="C123" s="21">
        <f>SUM(C124)</f>
        <v>55</v>
      </c>
    </row>
    <row r="124" spans="1:3" s="12" customFormat="1" ht="64.5" customHeight="1">
      <c r="A124" s="35" t="s">
        <v>246</v>
      </c>
      <c r="B124" s="23" t="s">
        <v>249</v>
      </c>
      <c r="C124" s="22">
        <v>55</v>
      </c>
    </row>
    <row r="125" spans="1:3" s="12" customFormat="1" ht="64.5" customHeight="1">
      <c r="A125" s="42" t="s">
        <v>265</v>
      </c>
      <c r="B125" s="23" t="s">
        <v>266</v>
      </c>
      <c r="C125" s="22">
        <f>SUM(C126)</f>
        <v>0</v>
      </c>
    </row>
    <row r="126" spans="1:3" s="50" customFormat="1" ht="64.5" customHeight="1">
      <c r="A126" s="35" t="s">
        <v>263</v>
      </c>
      <c r="B126" s="23" t="s">
        <v>264</v>
      </c>
      <c r="C126" s="22">
        <v>0</v>
      </c>
    </row>
    <row r="127" spans="1:3" ht="27.75" customHeight="1">
      <c r="A127" s="43" t="s">
        <v>207</v>
      </c>
      <c r="B127" s="17" t="s">
        <v>208</v>
      </c>
      <c r="C127" s="18">
        <f>SUM(C128)</f>
        <v>4389.3</v>
      </c>
    </row>
    <row r="128" spans="1:3" s="50" customFormat="1" ht="28.5" customHeight="1">
      <c r="A128" s="56" t="s">
        <v>209</v>
      </c>
      <c r="B128" s="58" t="s">
        <v>210</v>
      </c>
      <c r="C128" s="22">
        <v>4389.3</v>
      </c>
    </row>
    <row r="129" spans="1:3" s="53" customFormat="1" ht="12.75">
      <c r="A129" s="55" t="s">
        <v>211</v>
      </c>
      <c r="B129" s="10" t="s">
        <v>212</v>
      </c>
      <c r="C129" s="11">
        <f>SUM(C130)</f>
        <v>200500</v>
      </c>
    </row>
    <row r="130" spans="1:3" ht="25.5">
      <c r="A130" s="35" t="s">
        <v>213</v>
      </c>
      <c r="B130" s="23" t="s">
        <v>214</v>
      </c>
      <c r="C130" s="22">
        <v>200500</v>
      </c>
    </row>
    <row r="131" spans="1:3" ht="34.5" customHeight="1">
      <c r="A131" s="49" t="s">
        <v>215</v>
      </c>
      <c r="B131" s="40" t="s">
        <v>216</v>
      </c>
      <c r="C131" s="41">
        <f>SUM(C132+C136)</f>
        <v>138660.3</v>
      </c>
    </row>
    <row r="132" spans="1:3" s="12" customFormat="1" ht="12.75">
      <c r="A132" s="13" t="s">
        <v>217</v>
      </c>
      <c r="B132" s="14" t="s">
        <v>218</v>
      </c>
      <c r="C132" s="15">
        <f>C133</f>
        <v>127652.4</v>
      </c>
    </row>
    <row r="133" spans="1:4" s="12" customFormat="1" ht="12.75">
      <c r="A133" s="16" t="s">
        <v>219</v>
      </c>
      <c r="B133" s="17" t="s">
        <v>220</v>
      </c>
      <c r="C133" s="18">
        <f>C134</f>
        <v>127652.4</v>
      </c>
      <c r="D133" s="44"/>
    </row>
    <row r="134" spans="1:3" s="12" customFormat="1" ht="12.75">
      <c r="A134" s="66" t="s">
        <v>261</v>
      </c>
      <c r="B134" s="68" t="s">
        <v>271</v>
      </c>
      <c r="C134" s="69">
        <v>127652.4</v>
      </c>
    </row>
    <row r="135" spans="1:3" s="12" customFormat="1" ht="35.25" customHeight="1">
      <c r="A135" s="67"/>
      <c r="B135" s="68"/>
      <c r="C135" s="69"/>
    </row>
    <row r="136" spans="1:3" s="12" customFormat="1" ht="39" customHeight="1">
      <c r="A136" s="46" t="s">
        <v>221</v>
      </c>
      <c r="B136" s="10" t="s">
        <v>222</v>
      </c>
      <c r="C136" s="11">
        <f>SUM(C141+C137+C139)</f>
        <v>11007.9</v>
      </c>
    </row>
    <row r="137" spans="1:3" s="12" customFormat="1" ht="15" customHeight="1">
      <c r="A137" s="47" t="s">
        <v>223</v>
      </c>
      <c r="B137" s="24" t="s">
        <v>224</v>
      </c>
      <c r="C137" s="25">
        <f>SUM(C138)</f>
        <v>2213.4</v>
      </c>
    </row>
    <row r="138" spans="1:3" s="12" customFormat="1" ht="51.75" customHeight="1">
      <c r="A138" s="45" t="s">
        <v>225</v>
      </c>
      <c r="B138" s="23" t="s">
        <v>226</v>
      </c>
      <c r="C138" s="22">
        <v>2213.4</v>
      </c>
    </row>
    <row r="139" spans="1:3" s="12" customFormat="1" ht="41.25" customHeight="1">
      <c r="A139" s="47" t="s">
        <v>227</v>
      </c>
      <c r="B139" s="24" t="s">
        <v>228</v>
      </c>
      <c r="C139" s="25">
        <f>SUM(C140)</f>
        <v>6900</v>
      </c>
    </row>
    <row r="140" spans="1:3" s="12" customFormat="1" ht="72" customHeight="1">
      <c r="A140" s="45" t="s">
        <v>262</v>
      </c>
      <c r="B140" s="23" t="s">
        <v>229</v>
      </c>
      <c r="C140" s="22">
        <v>6900</v>
      </c>
    </row>
    <row r="141" spans="1:3" ht="12.75">
      <c r="A141" s="47" t="s">
        <v>230</v>
      </c>
      <c r="B141" s="24" t="s">
        <v>231</v>
      </c>
      <c r="C141" s="25">
        <f>SUM(C142)</f>
        <v>1894.5</v>
      </c>
    </row>
    <row r="142" spans="1:3" s="12" customFormat="1" ht="38.25" customHeight="1">
      <c r="A142" s="45" t="s">
        <v>232</v>
      </c>
      <c r="B142" s="23" t="s">
        <v>233</v>
      </c>
      <c r="C142" s="22">
        <v>1894.5</v>
      </c>
    </row>
    <row r="143" spans="1:3" ht="12.75">
      <c r="A143" s="36" t="s">
        <v>234</v>
      </c>
      <c r="B143" s="37"/>
      <c r="C143" s="38">
        <f>C8+C69+C131</f>
        <v>2559101.3</v>
      </c>
    </row>
  </sheetData>
  <mergeCells count="7">
    <mergeCell ref="A134:A135"/>
    <mergeCell ref="B134:B135"/>
    <mergeCell ref="C134:C135"/>
    <mergeCell ref="B1:C1"/>
    <mergeCell ref="B2:C2"/>
    <mergeCell ref="B3:C3"/>
    <mergeCell ref="A5:C5"/>
  </mergeCells>
  <printOptions/>
  <pageMargins left="0.75" right="1.03" top="0.49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duma3</cp:lastModifiedBy>
  <cp:lastPrinted>2010-07-22T07:37:54Z</cp:lastPrinted>
  <dcterms:created xsi:type="dcterms:W3CDTF">1996-10-08T23:32:33Z</dcterms:created>
  <dcterms:modified xsi:type="dcterms:W3CDTF">2010-07-22T07:37:56Z</dcterms:modified>
  <cp:category/>
  <cp:version/>
  <cp:contentType/>
  <cp:contentStatus/>
</cp:coreProperties>
</file>