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23250" windowHeight="12675"/>
  </bookViews>
  <sheets>
    <sheet name="план" sheetId="2" r:id="rId1"/>
  </sheets>
  <definedNames>
    <definedName name="_xlnm.Print_Titles" localSheetId="0">план!$6:$9</definedName>
    <definedName name="_xlnm.Print_Area" localSheetId="0">план!$A$1:$AW$90</definedName>
  </definedNames>
  <calcPr calcId="145621" iterate="1"/>
</workbook>
</file>

<file path=xl/calcChain.xml><?xml version="1.0" encoding="utf-8"?>
<calcChain xmlns="http://schemas.openxmlformats.org/spreadsheetml/2006/main">
  <c r="F52" i="2" l="1"/>
  <c r="G52" i="2"/>
  <c r="L36" i="2"/>
  <c r="M36" i="2"/>
  <c r="O36" i="2"/>
  <c r="P36" i="2"/>
  <c r="R36" i="2"/>
  <c r="S36" i="2"/>
  <c r="U36" i="2"/>
  <c r="V36" i="2"/>
  <c r="X36" i="2"/>
  <c r="X48" i="2" s="1"/>
  <c r="Y36" i="2"/>
  <c r="AA36" i="2"/>
  <c r="AA48" i="2" s="1"/>
  <c r="AB36" i="2"/>
  <c r="AB48" i="2" s="1"/>
  <c r="AD36" i="2"/>
  <c r="AG36" i="2"/>
  <c r="AG48" i="2" s="1"/>
  <c r="AH36" i="2"/>
  <c r="AH48" i="2" s="1"/>
  <c r="AJ36" i="2"/>
  <c r="AJ48" i="2" s="1"/>
  <c r="AK36" i="2"/>
  <c r="AK48" i="2" s="1"/>
  <c r="AM36" i="2"/>
  <c r="AN36" i="2"/>
  <c r="AP36" i="2"/>
  <c r="AQ36" i="2"/>
  <c r="AS36" i="2"/>
  <c r="AT36" i="2"/>
  <c r="L37" i="2"/>
  <c r="M37" i="2"/>
  <c r="O37" i="2"/>
  <c r="P37" i="2"/>
  <c r="R37" i="2"/>
  <c r="R49" i="2" s="1"/>
  <c r="S37" i="2"/>
  <c r="U37" i="2"/>
  <c r="V37" i="2"/>
  <c r="X37" i="2"/>
  <c r="X49" i="2" s="1"/>
  <c r="Y37" i="2"/>
  <c r="AA37" i="2"/>
  <c r="AB37" i="2"/>
  <c r="AD37" i="2"/>
  <c r="AH37" i="2"/>
  <c r="AH49" i="2" s="1"/>
  <c r="AJ37" i="2"/>
  <c r="AJ49" i="2" s="1"/>
  <c r="AK37" i="2"/>
  <c r="AK49" i="2" s="1"/>
  <c r="AM37" i="2"/>
  <c r="AN37" i="2"/>
  <c r="AN49" i="2" s="1"/>
  <c r="AP37" i="2"/>
  <c r="AQ37" i="2"/>
  <c r="AS37" i="2"/>
  <c r="AT37" i="2"/>
  <c r="AT49" i="2" s="1"/>
  <c r="L38" i="2"/>
  <c r="L50" i="2" s="1"/>
  <c r="M38" i="2"/>
  <c r="M50" i="2" s="1"/>
  <c r="R38" i="2"/>
  <c r="R50" i="2" s="1"/>
  <c r="S38" i="2"/>
  <c r="S50" i="2" s="1"/>
  <c r="Y38" i="2"/>
  <c r="Y50" i="2" s="1"/>
  <c r="AA38" i="2"/>
  <c r="AA50" i="2" s="1"/>
  <c r="AB38" i="2"/>
  <c r="AB50" i="2" s="1"/>
  <c r="AD38" i="2"/>
  <c r="AD50" i="2" s="1"/>
  <c r="AH38" i="2"/>
  <c r="AH50" i="2" s="1"/>
  <c r="AJ38" i="2"/>
  <c r="AJ50" i="2" s="1"/>
  <c r="AK38" i="2"/>
  <c r="AK50" i="2" s="1"/>
  <c r="AM38" i="2"/>
  <c r="AM50" i="2" s="1"/>
  <c r="AN38" i="2"/>
  <c r="AN50" i="2" s="1"/>
  <c r="AP38" i="2"/>
  <c r="AP50" i="2" s="1"/>
  <c r="AQ38" i="2"/>
  <c r="AQ50" i="2" s="1"/>
  <c r="AS38" i="2"/>
  <c r="AS50" i="2" s="1"/>
  <c r="AT38" i="2"/>
  <c r="AT50" i="2" s="1"/>
  <c r="L39" i="2"/>
  <c r="M39" i="2"/>
  <c r="O39" i="2"/>
  <c r="P39" i="2"/>
  <c r="R39" i="2"/>
  <c r="R51" i="2" s="1"/>
  <c r="S39" i="2"/>
  <c r="U39" i="2"/>
  <c r="V39" i="2"/>
  <c r="X39" i="2"/>
  <c r="Y39" i="2"/>
  <c r="AA39" i="2"/>
  <c r="AB39" i="2"/>
  <c r="AD39" i="2"/>
  <c r="AE39" i="2"/>
  <c r="AG39" i="2"/>
  <c r="AH39" i="2"/>
  <c r="AJ39" i="2"/>
  <c r="AK39" i="2"/>
  <c r="AK51" i="2" s="1"/>
  <c r="AM39" i="2"/>
  <c r="AN39" i="2"/>
  <c r="AP39" i="2"/>
  <c r="AQ39" i="2"/>
  <c r="AS39" i="2"/>
  <c r="AT39" i="2"/>
  <c r="L40" i="2"/>
  <c r="L52" i="2" s="1"/>
  <c r="M40" i="2"/>
  <c r="M52" i="2" s="1"/>
  <c r="O40" i="2"/>
  <c r="O52" i="2" s="1"/>
  <c r="P40" i="2"/>
  <c r="P52" i="2" s="1"/>
  <c r="R40" i="2"/>
  <c r="R52" i="2" s="1"/>
  <c r="S40" i="2"/>
  <c r="S52" i="2" s="1"/>
  <c r="U40" i="2"/>
  <c r="U52" i="2" s="1"/>
  <c r="V40" i="2"/>
  <c r="V52" i="2" s="1"/>
  <c r="X40" i="2"/>
  <c r="Y40" i="2"/>
  <c r="Y52" i="2" s="1"/>
  <c r="AA40" i="2"/>
  <c r="AA52" i="2" s="1"/>
  <c r="AB40" i="2"/>
  <c r="AD40" i="2"/>
  <c r="AD52" i="2" s="1"/>
  <c r="AE40" i="2"/>
  <c r="AE52" i="2" s="1"/>
  <c r="AG40" i="2"/>
  <c r="AG52" i="2" s="1"/>
  <c r="AH40" i="2"/>
  <c r="AH52" i="2" s="1"/>
  <c r="AJ40" i="2"/>
  <c r="AJ52" i="2" s="1"/>
  <c r="AK40" i="2"/>
  <c r="AK52" i="2" s="1"/>
  <c r="AM40" i="2"/>
  <c r="AM52" i="2" s="1"/>
  <c r="AN40" i="2"/>
  <c r="AN52" i="2" s="1"/>
  <c r="I12" i="2"/>
  <c r="I13" i="2"/>
  <c r="I15" i="2"/>
  <c r="J15" i="2"/>
  <c r="K15" i="2" s="1"/>
  <c r="I16" i="2"/>
  <c r="J16" i="2"/>
  <c r="K16" i="2" s="1"/>
  <c r="I18" i="2"/>
  <c r="J18" i="2"/>
  <c r="K18" i="2" s="1"/>
  <c r="I19" i="2"/>
  <c r="J19" i="2"/>
  <c r="K19" i="2"/>
  <c r="I21" i="2"/>
  <c r="J21" i="2"/>
  <c r="K21" i="2" s="1"/>
  <c r="I24" i="2"/>
  <c r="J24" i="2"/>
  <c r="K24" i="2" s="1"/>
  <c r="J25" i="2"/>
  <c r="J26" i="2"/>
  <c r="I27" i="2"/>
  <c r="J27" i="2"/>
  <c r="K27" i="2" s="1"/>
  <c r="I28" i="2"/>
  <c r="J28" i="2"/>
  <c r="K28" i="2" s="1"/>
  <c r="I30" i="2"/>
  <c r="J30" i="2"/>
  <c r="K30" i="2" s="1"/>
  <c r="I31" i="2"/>
  <c r="J31" i="2"/>
  <c r="K31" i="2" s="1"/>
  <c r="I32" i="2"/>
  <c r="J32" i="2"/>
  <c r="K32" i="2" s="1"/>
  <c r="I33" i="2"/>
  <c r="J33" i="2"/>
  <c r="K33" i="2"/>
  <c r="I34" i="2"/>
  <c r="J34" i="2"/>
  <c r="K34" i="2" s="1"/>
  <c r="I36" i="2"/>
  <c r="I39" i="2"/>
  <c r="J39" i="2"/>
  <c r="K39" i="2"/>
  <c r="J44" i="2"/>
  <c r="J46" i="2"/>
  <c r="I53" i="2"/>
  <c r="J53" i="2"/>
  <c r="K53" i="2"/>
  <c r="I57" i="2"/>
  <c r="J72" i="2"/>
  <c r="K72" i="2" s="1"/>
  <c r="I73" i="2"/>
  <c r="J73" i="2"/>
  <c r="K73" i="2" s="1"/>
  <c r="I74" i="2"/>
  <c r="J74" i="2"/>
  <c r="K74" i="2" s="1"/>
  <c r="I75" i="2"/>
  <c r="J75" i="2"/>
  <c r="K75" i="2"/>
  <c r="I82" i="2"/>
  <c r="J82" i="2"/>
  <c r="K82" i="2" s="1"/>
  <c r="I83" i="2"/>
  <c r="J83" i="2"/>
  <c r="K83" i="2" s="1"/>
  <c r="I89" i="2"/>
  <c r="K89" i="2" s="1"/>
  <c r="J89" i="2"/>
  <c r="AL12" i="2"/>
  <c r="AL13" i="2"/>
  <c r="AL14" i="2"/>
  <c r="AL15" i="2"/>
  <c r="AL16" i="2"/>
  <c r="AL18" i="2"/>
  <c r="AL19" i="2"/>
  <c r="AL20" i="2"/>
  <c r="AL21" i="2"/>
  <c r="AL22" i="2"/>
  <c r="AL24" i="2"/>
  <c r="AL25" i="2"/>
  <c r="AL26" i="2"/>
  <c r="AL27" i="2"/>
  <c r="AL28" i="2"/>
  <c r="AL30" i="2"/>
  <c r="AL31" i="2"/>
  <c r="AL32" i="2"/>
  <c r="AL33" i="2"/>
  <c r="AL34" i="2"/>
  <c r="AL44" i="2"/>
  <c r="AL53" i="2"/>
  <c r="AL57" i="2"/>
  <c r="AL63" i="2"/>
  <c r="AL65" i="2"/>
  <c r="AL69" i="2"/>
  <c r="AL72" i="2"/>
  <c r="AL73" i="2"/>
  <c r="AL74" i="2"/>
  <c r="AL75" i="2"/>
  <c r="AL80" i="2"/>
  <c r="AL82" i="2"/>
  <c r="AL83" i="2"/>
  <c r="AL87" i="2"/>
  <c r="AL88" i="2"/>
  <c r="AL89" i="2"/>
  <c r="AI12" i="2"/>
  <c r="AI13" i="2"/>
  <c r="AI14" i="2"/>
  <c r="AI15" i="2"/>
  <c r="AI16" i="2"/>
  <c r="AI18" i="2"/>
  <c r="AI19" i="2"/>
  <c r="AI20" i="2"/>
  <c r="AI21" i="2"/>
  <c r="AI22" i="2"/>
  <c r="AI24" i="2"/>
  <c r="AI25" i="2"/>
  <c r="AI27" i="2"/>
  <c r="AI28" i="2"/>
  <c r="AI30" i="2"/>
  <c r="AI31" i="2"/>
  <c r="AI32" i="2"/>
  <c r="AI33" i="2"/>
  <c r="AI34" i="2"/>
  <c r="AI41" i="2"/>
  <c r="AI44" i="2"/>
  <c r="AI46" i="2"/>
  <c r="AI53" i="2"/>
  <c r="AI57" i="2"/>
  <c r="AI63" i="2"/>
  <c r="AI69" i="2"/>
  <c r="AI71" i="2"/>
  <c r="AI72" i="2"/>
  <c r="AI73" i="2"/>
  <c r="AI74" i="2"/>
  <c r="AI75" i="2"/>
  <c r="AI80" i="2"/>
  <c r="AI82" i="2"/>
  <c r="AI83" i="2"/>
  <c r="AI89" i="2"/>
  <c r="AF15" i="2"/>
  <c r="AF16" i="2"/>
  <c r="AF40" i="2" s="1"/>
  <c r="AF52" i="2" s="1"/>
  <c r="AF18" i="2"/>
  <c r="AF19" i="2"/>
  <c r="AF20" i="2"/>
  <c r="AF21" i="2"/>
  <c r="AF22" i="2"/>
  <c r="AF24" i="2"/>
  <c r="AF25" i="2"/>
  <c r="AF26" i="2"/>
  <c r="AF27" i="2"/>
  <c r="AF28" i="2"/>
  <c r="AF30" i="2"/>
  <c r="AF31" i="2"/>
  <c r="AF32" i="2"/>
  <c r="AF33" i="2"/>
  <c r="AF34" i="2"/>
  <c r="AF44" i="2"/>
  <c r="AF46" i="2"/>
  <c r="AF53" i="2"/>
  <c r="AF57" i="2"/>
  <c r="AF63" i="2"/>
  <c r="AF65" i="2"/>
  <c r="AF69" i="2"/>
  <c r="AF71" i="2"/>
  <c r="AF72" i="2"/>
  <c r="AF73" i="2"/>
  <c r="AF74" i="2"/>
  <c r="AF75" i="2"/>
  <c r="AF78" i="2"/>
  <c r="AF82" i="2"/>
  <c r="AF83" i="2"/>
  <c r="AF87" i="2"/>
  <c r="AF89" i="2"/>
  <c r="AC12" i="2"/>
  <c r="AC13" i="2"/>
  <c r="AC14" i="2"/>
  <c r="AC15" i="2"/>
  <c r="AC16" i="2"/>
  <c r="AC18" i="2"/>
  <c r="AC19" i="2"/>
  <c r="AC20" i="2"/>
  <c r="AC21" i="2"/>
  <c r="AC22" i="2"/>
  <c r="AC24" i="2"/>
  <c r="AC25" i="2"/>
  <c r="AC26" i="2"/>
  <c r="AC27" i="2"/>
  <c r="AC28" i="2"/>
  <c r="AC30" i="2"/>
  <c r="AC31" i="2"/>
  <c r="AC32" i="2"/>
  <c r="AC33" i="2"/>
  <c r="AC34" i="2"/>
  <c r="AC42" i="2"/>
  <c r="AC44" i="2"/>
  <c r="AC46" i="2"/>
  <c r="AC53" i="2"/>
  <c r="AC57" i="2"/>
  <c r="AC63" i="2"/>
  <c r="AC69" i="2"/>
  <c r="AC72" i="2"/>
  <c r="AC73" i="2"/>
  <c r="AC74" i="2"/>
  <c r="AC75" i="2"/>
  <c r="AC82" i="2"/>
  <c r="AC83" i="2"/>
  <c r="AC87" i="2"/>
  <c r="AC89" i="2"/>
  <c r="Z12" i="2"/>
  <c r="Z13" i="2"/>
  <c r="Z14" i="2"/>
  <c r="Z15" i="2"/>
  <c r="Z16" i="2"/>
  <c r="Z18" i="2"/>
  <c r="Z19" i="2"/>
  <c r="Z20" i="2"/>
  <c r="Z21" i="2"/>
  <c r="Z22" i="2"/>
  <c r="Z24" i="2"/>
  <c r="Z25" i="2"/>
  <c r="Z26" i="2"/>
  <c r="Z27" i="2"/>
  <c r="Z28" i="2"/>
  <c r="Z30" i="2"/>
  <c r="Z31" i="2"/>
  <c r="Z32" i="2"/>
  <c r="Z33" i="2"/>
  <c r="Z34" i="2"/>
  <c r="Z44" i="2"/>
  <c r="Z53" i="2"/>
  <c r="Z57" i="2"/>
  <c r="Z63" i="2"/>
  <c r="Z69" i="2"/>
  <c r="Z72" i="2"/>
  <c r="Z73" i="2"/>
  <c r="Z74" i="2"/>
  <c r="Z75" i="2"/>
  <c r="Z82" i="2"/>
  <c r="Z83" i="2"/>
  <c r="Z87" i="2"/>
  <c r="Z89" i="2"/>
  <c r="W12" i="2"/>
  <c r="W13" i="2"/>
  <c r="W15" i="2"/>
  <c r="W16" i="2"/>
  <c r="W18" i="2"/>
  <c r="W19" i="2"/>
  <c r="W21" i="2"/>
  <c r="W22" i="2"/>
  <c r="W24" i="2"/>
  <c r="W25" i="2"/>
  <c r="W26" i="2"/>
  <c r="W27" i="2"/>
  <c r="W28" i="2"/>
  <c r="W30" i="2"/>
  <c r="W31" i="2"/>
  <c r="W32" i="2"/>
  <c r="W33" i="2"/>
  <c r="W34" i="2"/>
  <c r="W44" i="2"/>
  <c r="W46" i="2"/>
  <c r="W53" i="2"/>
  <c r="W57" i="2"/>
  <c r="W69" i="2"/>
  <c r="W72" i="2"/>
  <c r="W73" i="2"/>
  <c r="W74" i="2"/>
  <c r="W75" i="2"/>
  <c r="W82" i="2"/>
  <c r="W83" i="2"/>
  <c r="W87" i="2"/>
  <c r="W89" i="2"/>
  <c r="T12" i="2"/>
  <c r="T13" i="2"/>
  <c r="T14" i="2"/>
  <c r="T15" i="2"/>
  <c r="T16" i="2"/>
  <c r="T18" i="2"/>
  <c r="T19" i="2"/>
  <c r="T20" i="2"/>
  <c r="T21" i="2"/>
  <c r="T22" i="2"/>
  <c r="T24" i="2"/>
  <c r="T25" i="2"/>
  <c r="T26" i="2"/>
  <c r="T27" i="2"/>
  <c r="T28" i="2"/>
  <c r="T30" i="2"/>
  <c r="T31" i="2"/>
  <c r="T32" i="2"/>
  <c r="T33" i="2"/>
  <c r="T34" i="2"/>
  <c r="T41" i="2"/>
  <c r="T44" i="2"/>
  <c r="T46" i="2"/>
  <c r="T53" i="2"/>
  <c r="T60" i="2"/>
  <c r="T63" i="2"/>
  <c r="T65" i="2"/>
  <c r="T69" i="2"/>
  <c r="T71" i="2"/>
  <c r="T72" i="2"/>
  <c r="T73" i="2"/>
  <c r="T74" i="2"/>
  <c r="T75" i="2"/>
  <c r="T82" i="2"/>
  <c r="T83" i="2"/>
  <c r="T87" i="2"/>
  <c r="T89" i="2"/>
  <c r="AO12" i="2"/>
  <c r="AO13" i="2"/>
  <c r="AO14" i="2"/>
  <c r="AO15" i="2"/>
  <c r="AO16" i="2"/>
  <c r="AO18" i="2"/>
  <c r="AO19" i="2"/>
  <c r="AO20" i="2"/>
  <c r="AO21" i="2"/>
  <c r="AO22" i="2"/>
  <c r="AO24" i="2"/>
  <c r="AO25" i="2"/>
  <c r="AO26" i="2"/>
  <c r="AO27" i="2"/>
  <c r="AO28" i="2"/>
  <c r="AO30" i="2"/>
  <c r="AO31" i="2"/>
  <c r="AO32" i="2"/>
  <c r="AO33" i="2"/>
  <c r="AO34" i="2"/>
  <c r="AO43" i="2"/>
  <c r="AO44" i="2"/>
  <c r="AO46" i="2"/>
  <c r="AO53" i="2"/>
  <c r="AO57" i="2"/>
  <c r="AO63" i="2"/>
  <c r="AO69" i="2"/>
  <c r="AO72" i="2"/>
  <c r="AO73" i="2"/>
  <c r="AO74" i="2"/>
  <c r="AO75" i="2"/>
  <c r="AO79" i="2"/>
  <c r="AO81" i="2"/>
  <c r="AO82" i="2"/>
  <c r="AO83" i="2"/>
  <c r="AO86" i="2"/>
  <c r="AO87" i="2"/>
  <c r="AO88" i="2"/>
  <c r="AO89" i="2"/>
  <c r="AR12" i="2"/>
  <c r="AR13" i="2"/>
  <c r="AR14" i="2"/>
  <c r="AR15" i="2"/>
  <c r="AR16" i="2"/>
  <c r="AR18" i="2"/>
  <c r="AR19" i="2"/>
  <c r="AR20" i="2"/>
  <c r="AR21" i="2"/>
  <c r="AR24" i="2"/>
  <c r="AR25" i="2"/>
  <c r="AR26" i="2"/>
  <c r="AR27" i="2"/>
  <c r="AR28" i="2"/>
  <c r="AR30" i="2"/>
  <c r="AR31" i="2"/>
  <c r="AR32" i="2"/>
  <c r="AR33" i="2"/>
  <c r="AR34" i="2"/>
  <c r="AR44" i="2"/>
  <c r="AR46" i="2"/>
  <c r="AR53" i="2"/>
  <c r="AR57" i="2"/>
  <c r="AR63" i="2"/>
  <c r="AR69" i="2"/>
  <c r="AR72" i="2"/>
  <c r="AR73" i="2"/>
  <c r="AR74" i="2"/>
  <c r="AR75" i="2"/>
  <c r="AR79" i="2"/>
  <c r="AR81" i="2"/>
  <c r="AR82" i="2"/>
  <c r="AR83" i="2"/>
  <c r="AR87" i="2"/>
  <c r="AR89" i="2"/>
  <c r="AU12" i="2"/>
  <c r="AU13" i="2"/>
  <c r="AU14" i="2"/>
  <c r="AU15" i="2"/>
  <c r="AU16" i="2"/>
  <c r="AU18" i="2"/>
  <c r="AU19" i="2"/>
  <c r="AU20" i="2"/>
  <c r="AU21" i="2"/>
  <c r="AU24" i="2"/>
  <c r="AU25" i="2"/>
  <c r="AU26" i="2"/>
  <c r="AU27" i="2"/>
  <c r="AU28" i="2"/>
  <c r="AU30" i="2"/>
  <c r="AU31" i="2"/>
  <c r="AU32" i="2"/>
  <c r="AU33" i="2"/>
  <c r="AU34" i="2"/>
  <c r="AU43" i="2"/>
  <c r="AU44" i="2"/>
  <c r="AU46" i="2"/>
  <c r="AU53" i="2"/>
  <c r="AU57" i="2"/>
  <c r="AU63" i="2"/>
  <c r="AU69" i="2"/>
  <c r="AU72" i="2"/>
  <c r="AU73" i="2"/>
  <c r="AU74" i="2"/>
  <c r="AU75" i="2"/>
  <c r="AU79" i="2"/>
  <c r="AU81" i="2"/>
  <c r="AU82" i="2"/>
  <c r="AU83" i="2"/>
  <c r="AU87" i="2"/>
  <c r="AU89" i="2"/>
  <c r="Q12" i="2"/>
  <c r="Q13" i="2"/>
  <c r="Q15" i="2"/>
  <c r="Q16" i="2"/>
  <c r="Q18" i="2"/>
  <c r="Q19" i="2"/>
  <c r="Q20" i="2"/>
  <c r="Q21" i="2"/>
  <c r="Q22" i="2"/>
  <c r="Q24" i="2"/>
  <c r="Q25" i="2"/>
  <c r="Q26" i="2"/>
  <c r="Q27" i="2"/>
  <c r="Q28" i="2"/>
  <c r="Q30" i="2"/>
  <c r="Q31" i="2"/>
  <c r="Q32" i="2"/>
  <c r="Q33" i="2"/>
  <c r="Q34" i="2"/>
  <c r="Q41" i="2"/>
  <c r="Q44" i="2"/>
  <c r="Q46" i="2"/>
  <c r="Q53" i="2"/>
  <c r="Q57" i="2"/>
  <c r="Q60" i="2"/>
  <c r="Q63" i="2"/>
  <c r="Q72" i="2"/>
  <c r="Q73" i="2"/>
  <c r="Q74" i="2"/>
  <c r="Q75" i="2"/>
  <c r="Q82" i="2"/>
  <c r="Q83" i="2"/>
  <c r="Q89" i="2"/>
  <c r="N12" i="2"/>
  <c r="N13" i="2"/>
  <c r="N14" i="2"/>
  <c r="N15" i="2"/>
  <c r="N16" i="2"/>
  <c r="N18" i="2"/>
  <c r="N19" i="2"/>
  <c r="N20" i="2"/>
  <c r="N21" i="2"/>
  <c r="N22" i="2"/>
  <c r="N24" i="2"/>
  <c r="N25" i="2"/>
  <c r="N26" i="2"/>
  <c r="N27" i="2"/>
  <c r="N28" i="2"/>
  <c r="N30" i="2"/>
  <c r="N31" i="2"/>
  <c r="N32" i="2"/>
  <c r="N33" i="2"/>
  <c r="N34" i="2"/>
  <c r="N41" i="2"/>
  <c r="N44" i="2"/>
  <c r="N46" i="2"/>
  <c r="N53" i="2"/>
  <c r="N57" i="2"/>
  <c r="N60" i="2"/>
  <c r="N63" i="2"/>
  <c r="N69" i="2"/>
  <c r="N72" i="2"/>
  <c r="N73" i="2"/>
  <c r="N74" i="2"/>
  <c r="N75" i="2"/>
  <c r="N82" i="2"/>
  <c r="N83" i="2"/>
  <c r="N87" i="2"/>
  <c r="N89" i="2"/>
  <c r="H22" i="2"/>
  <c r="H28" i="2"/>
  <c r="H34" i="2"/>
  <c r="H40" i="2"/>
  <c r="H52" i="2" s="1"/>
  <c r="H41" i="2"/>
  <c r="H42" i="2"/>
  <c r="H44" i="2"/>
  <c r="H46" i="2"/>
  <c r="H53" i="2"/>
  <c r="H72" i="2"/>
  <c r="H73" i="2"/>
  <c r="H74" i="2"/>
  <c r="H75" i="2"/>
  <c r="H82" i="2"/>
  <c r="H83" i="2"/>
  <c r="H88" i="2"/>
  <c r="N40" i="2" l="1"/>
  <c r="N52" i="2" s="1"/>
  <c r="N36" i="2"/>
  <c r="Q39" i="2"/>
  <c r="AU39" i="2"/>
  <c r="AR38" i="2"/>
  <c r="AR50" i="2" s="1"/>
  <c r="AO40" i="2"/>
  <c r="AO52" i="2" s="1"/>
  <c r="AO36" i="2"/>
  <c r="T40" i="2"/>
  <c r="T52" i="2" s="1"/>
  <c r="T38" i="2"/>
  <c r="N39" i="2"/>
  <c r="AU38" i="2"/>
  <c r="AU50" i="2" s="1"/>
  <c r="AR37" i="2"/>
  <c r="AO39" i="2"/>
  <c r="T37" i="2"/>
  <c r="N38" i="2"/>
  <c r="N50" i="2" s="1"/>
  <c r="Q37" i="2"/>
  <c r="AU37" i="2"/>
  <c r="AU49" i="2" s="1"/>
  <c r="AR36" i="2"/>
  <c r="AO38" i="2"/>
  <c r="AO50" i="2" s="1"/>
  <c r="T50" i="2"/>
  <c r="T36" i="2"/>
  <c r="N37" i="2"/>
  <c r="Q40" i="2"/>
  <c r="Q52" i="2" s="1"/>
  <c r="Q36" i="2"/>
  <c r="AU36" i="2"/>
  <c r="AR39" i="2"/>
  <c r="AO37" i="2"/>
  <c r="AO49" i="2" s="1"/>
  <c r="T39" i="2"/>
  <c r="W40" i="2"/>
  <c r="W52" i="2" s="1"/>
  <c r="Z40" i="2"/>
  <c r="Z52" i="2" s="1"/>
  <c r="Z38" i="2"/>
  <c r="Z50" i="2" s="1"/>
  <c r="AC39" i="2"/>
  <c r="AI39" i="2"/>
  <c r="AL39" i="2"/>
  <c r="W37" i="2"/>
  <c r="Z37" i="2"/>
  <c r="AC40" i="2"/>
  <c r="AC52" i="2" s="1"/>
  <c r="AC38" i="2"/>
  <c r="AC50" i="2" s="1"/>
  <c r="AL38" i="2"/>
  <c r="AL50" i="2" s="1"/>
  <c r="W36" i="2"/>
  <c r="Z36" i="2"/>
  <c r="AC37" i="2"/>
  <c r="AF39" i="2"/>
  <c r="AI37" i="2"/>
  <c r="AL37" i="2"/>
  <c r="W39" i="2"/>
  <c r="Z39" i="2"/>
  <c r="AC36" i="2"/>
  <c r="AC48" i="2" s="1"/>
  <c r="AI40" i="2"/>
  <c r="AI52" i="2" s="1"/>
  <c r="AI36" i="2"/>
  <c r="AL40" i="2"/>
  <c r="AL52" i="2" s="1"/>
  <c r="AL36" i="2"/>
  <c r="AB52" i="2"/>
  <c r="X52" i="2"/>
  <c r="G43" i="2"/>
  <c r="H43" i="2" s="1"/>
  <c r="U41" i="2"/>
  <c r="V41" i="2"/>
  <c r="W41" i="2" s="1"/>
  <c r="Y41" i="2"/>
  <c r="Z41" i="2" s="1"/>
  <c r="AG41" i="2"/>
  <c r="AQ41" i="2"/>
  <c r="AR41" i="2" s="1"/>
  <c r="L42" i="2"/>
  <c r="L48" i="2" s="1"/>
  <c r="M42" i="2"/>
  <c r="M48" i="2" s="1"/>
  <c r="O42" i="2"/>
  <c r="O48" i="2" s="1"/>
  <c r="P42" i="2"/>
  <c r="P48" i="2" s="1"/>
  <c r="R42" i="2"/>
  <c r="R48" i="2" s="1"/>
  <c r="S42" i="2"/>
  <c r="S48" i="2" s="1"/>
  <c r="U42" i="2"/>
  <c r="U48" i="2" s="1"/>
  <c r="V42" i="2"/>
  <c r="V48" i="2" s="1"/>
  <c r="Y42" i="2"/>
  <c r="Y48" i="2" s="1"/>
  <c r="AK41" i="2"/>
  <c r="AN42" i="2"/>
  <c r="AN48" i="2" s="1"/>
  <c r="AP42" i="2"/>
  <c r="AP48" i="2" s="1"/>
  <c r="AQ42" i="2"/>
  <c r="AQ48" i="2" s="1"/>
  <c r="AS42" i="2"/>
  <c r="AS48" i="2" s="1"/>
  <c r="AT42" i="2"/>
  <c r="AT48" i="2" s="1"/>
  <c r="L43" i="2"/>
  <c r="L49" i="2" s="1"/>
  <c r="M43" i="2"/>
  <c r="M49" i="2" s="1"/>
  <c r="O43" i="2"/>
  <c r="O49" i="2" s="1"/>
  <c r="P43" i="2"/>
  <c r="P49" i="2" s="1"/>
  <c r="S43" i="2"/>
  <c r="S49" i="2" s="1"/>
  <c r="U43" i="2"/>
  <c r="U49" i="2" s="1"/>
  <c r="V43" i="2"/>
  <c r="V49" i="2" s="1"/>
  <c r="Y43" i="2"/>
  <c r="Y49" i="2" s="1"/>
  <c r="AA43" i="2"/>
  <c r="AA49" i="2" s="1"/>
  <c r="AB43" i="2"/>
  <c r="AB49" i="2" s="1"/>
  <c r="AD43" i="2"/>
  <c r="AD49" i="2" s="1"/>
  <c r="AM43" i="2"/>
  <c r="AM49" i="2" s="1"/>
  <c r="AP43" i="2"/>
  <c r="AP49" i="2" s="1"/>
  <c r="AQ43" i="2"/>
  <c r="AQ49" i="2" s="1"/>
  <c r="AS43" i="2"/>
  <c r="AS49" i="2" s="1"/>
  <c r="F21" i="2"/>
  <c r="L17" i="2"/>
  <c r="M17" i="2"/>
  <c r="O17" i="2"/>
  <c r="P17" i="2"/>
  <c r="R17" i="2"/>
  <c r="S17" i="2"/>
  <c r="T17" i="2" s="1"/>
  <c r="U17" i="2"/>
  <c r="Y17" i="2"/>
  <c r="Z17" i="2" s="1"/>
  <c r="AA17" i="2"/>
  <c r="AB17" i="2"/>
  <c r="AC17" i="2" s="1"/>
  <c r="AD17" i="2"/>
  <c r="AE17" i="2"/>
  <c r="AF17" i="2" s="1"/>
  <c r="AG17" i="2"/>
  <c r="AH17" i="2"/>
  <c r="AI17" i="2" s="1"/>
  <c r="AJ17" i="2"/>
  <c r="AK17" i="2"/>
  <c r="AL17" i="2" s="1"/>
  <c r="G18" i="2"/>
  <c r="H18" i="2" s="1"/>
  <c r="G19" i="2"/>
  <c r="H19" i="2" s="1"/>
  <c r="N17" i="2" l="1"/>
  <c r="Q17" i="2"/>
  <c r="AL43" i="2"/>
  <c r="AL49" i="2" s="1"/>
  <c r="AC43" i="2"/>
  <c r="AC49" i="2" s="1"/>
  <c r="Q43" i="2"/>
  <c r="Q49" i="2" s="1"/>
  <c r="AU42" i="2"/>
  <c r="AU48" i="2" s="1"/>
  <c r="AR42" i="2"/>
  <c r="AR48" i="2" s="1"/>
  <c r="AO42" i="2"/>
  <c r="AO48" i="2" s="1"/>
  <c r="Z42" i="2"/>
  <c r="Z48" i="2" s="1"/>
  <c r="AR43" i="2"/>
  <c r="AR49" i="2" s="1"/>
  <c r="AI43" i="2"/>
  <c r="AI49" i="2" s="1"/>
  <c r="W43" i="2"/>
  <c r="W49" i="2" s="1"/>
  <c r="T43" i="2"/>
  <c r="T49" i="2" s="1"/>
  <c r="I43" i="2"/>
  <c r="AI42" i="2"/>
  <c r="AI48" i="2" s="1"/>
  <c r="W42" i="2"/>
  <c r="W48" i="2" s="1"/>
  <c r="T42" i="2"/>
  <c r="T48" i="2" s="1"/>
  <c r="Q42" i="2"/>
  <c r="Q48" i="2" s="1"/>
  <c r="J42" i="2"/>
  <c r="N42" i="2"/>
  <c r="N48" i="2" s="1"/>
  <c r="Z43" i="2"/>
  <c r="Z49" i="2" s="1"/>
  <c r="N43" i="2"/>
  <c r="N49" i="2" s="1"/>
  <c r="AL42" i="2"/>
  <c r="AL48" i="2" s="1"/>
  <c r="AG26" i="2"/>
  <c r="O14" i="2"/>
  <c r="AK79" i="2"/>
  <c r="AK78" i="2"/>
  <c r="AK77" i="2"/>
  <c r="X20" i="2"/>
  <c r="U14" i="2"/>
  <c r="U38" i="2" s="1"/>
  <c r="U50" i="2" s="1"/>
  <c r="AK86" i="2"/>
  <c r="AG25" i="2"/>
  <c r="V20" i="2"/>
  <c r="AM17" i="2"/>
  <c r="AE14" i="2"/>
  <c r="AE13" i="2"/>
  <c r="AE12" i="2"/>
  <c r="AE36" i="2" l="1"/>
  <c r="AF12" i="2"/>
  <c r="AF36" i="2" s="1"/>
  <c r="J12" i="2"/>
  <c r="K12" i="2" s="1"/>
  <c r="W20" i="2"/>
  <c r="J20" i="2"/>
  <c r="V17" i="2"/>
  <c r="AE37" i="2"/>
  <c r="J13" i="2"/>
  <c r="K13" i="2" s="1"/>
  <c r="AF13" i="2"/>
  <c r="AF37" i="2" s="1"/>
  <c r="AG37" i="2"/>
  <c r="I25" i="2"/>
  <c r="K25" i="2" s="1"/>
  <c r="X38" i="2"/>
  <c r="X50" i="2" s="1"/>
  <c r="I20" i="2"/>
  <c r="X17" i="2"/>
  <c r="V14" i="2"/>
  <c r="O38" i="2"/>
  <c r="I14" i="2"/>
  <c r="AG38" i="2"/>
  <c r="AG50" i="2" s="1"/>
  <c r="I26" i="2"/>
  <c r="K26" i="2" s="1"/>
  <c r="AI26" i="2"/>
  <c r="AI38" i="2" s="1"/>
  <c r="AI50" i="2" s="1"/>
  <c r="AE38" i="2"/>
  <c r="AE50" i="2" s="1"/>
  <c r="AF14" i="2"/>
  <c r="AF38" i="2" s="1"/>
  <c r="AF50" i="2" s="1"/>
  <c r="G89" i="2"/>
  <c r="AG87" i="2"/>
  <c r="AI87" i="2" s="1"/>
  <c r="O87" i="2"/>
  <c r="I87" i="2" s="1"/>
  <c r="AG86" i="2"/>
  <c r="AA86" i="2"/>
  <c r="AA88" i="2" s="1"/>
  <c r="R86" i="2"/>
  <c r="AT85" i="2"/>
  <c r="AS85" i="2"/>
  <c r="AQ85" i="2"/>
  <c r="AP85" i="2"/>
  <c r="AP86" i="2" s="1"/>
  <c r="AP88" i="2" s="1"/>
  <c r="AN85" i="2"/>
  <c r="AO85" i="2" s="1"/>
  <c r="AM85" i="2"/>
  <c r="AM86" i="2" s="1"/>
  <c r="AM88" i="2" s="1"/>
  <c r="AK85" i="2"/>
  <c r="AL85" i="2" s="1"/>
  <c r="AJ85" i="2"/>
  <c r="AJ86" i="2" s="1"/>
  <c r="AJ88" i="2" s="1"/>
  <c r="AH85" i="2"/>
  <c r="AG85" i="2"/>
  <c r="AE85" i="2"/>
  <c r="AD85" i="2"/>
  <c r="AD86" i="2" s="1"/>
  <c r="AB85" i="2"/>
  <c r="Y85" i="2"/>
  <c r="Z85" i="2" s="1"/>
  <c r="X85" i="2"/>
  <c r="X86" i="2" s="1"/>
  <c r="V85" i="2"/>
  <c r="U85" i="2"/>
  <c r="S85" i="2"/>
  <c r="P85" i="2"/>
  <c r="O85" i="2"/>
  <c r="O86" i="2" s="1"/>
  <c r="O88" i="2" s="1"/>
  <c r="O84" i="2" s="1"/>
  <c r="M85" i="2"/>
  <c r="L85" i="2"/>
  <c r="AA84" i="2"/>
  <c r="AT77" i="2"/>
  <c r="AU77" i="2" s="1"/>
  <c r="AQ77" i="2"/>
  <c r="AN77" i="2"/>
  <c r="AH76" i="2"/>
  <c r="AN68" i="2"/>
  <c r="AT67" i="2"/>
  <c r="AS67" i="2"/>
  <c r="AS68" i="2" s="1"/>
  <c r="AS70" i="2" s="1"/>
  <c r="AS71" i="2" s="1"/>
  <c r="AQ67" i="2"/>
  <c r="AP67" i="2"/>
  <c r="AP68" i="2" s="1"/>
  <c r="AP70" i="2" s="1"/>
  <c r="AP71" i="2" s="1"/>
  <c r="AN67" i="2"/>
  <c r="AO67" i="2" s="1"/>
  <c r="AM67" i="2"/>
  <c r="AM68" i="2" s="1"/>
  <c r="AM70" i="2" s="1"/>
  <c r="AM71" i="2" s="1"/>
  <c r="AK67" i="2"/>
  <c r="AJ67" i="2"/>
  <c r="AJ68" i="2" s="1"/>
  <c r="AJ70" i="2" s="1"/>
  <c r="AJ71" i="2" s="1"/>
  <c r="AH67" i="2"/>
  <c r="AG67" i="2"/>
  <c r="AG68" i="2" s="1"/>
  <c r="AG70" i="2" s="1"/>
  <c r="AG71" i="2" s="1"/>
  <c r="AE67" i="2"/>
  <c r="AD67" i="2"/>
  <c r="AD68" i="2" s="1"/>
  <c r="AD70" i="2" s="1"/>
  <c r="AD71" i="2" s="1"/>
  <c r="AB67" i="2"/>
  <c r="AA67" i="2"/>
  <c r="AA68" i="2" s="1"/>
  <c r="AA70" i="2" s="1"/>
  <c r="Y67" i="2"/>
  <c r="X67" i="2"/>
  <c r="X68" i="2" s="1"/>
  <c r="V67" i="2"/>
  <c r="U67" i="2"/>
  <c r="U68" i="2" s="1"/>
  <c r="U70" i="2" s="1"/>
  <c r="U71" i="2" s="1"/>
  <c r="S67" i="2"/>
  <c r="R67" i="2"/>
  <c r="R68" i="2" s="1"/>
  <c r="R70" i="2" s="1"/>
  <c r="R71" i="2" s="1"/>
  <c r="P67" i="2"/>
  <c r="O67" i="2"/>
  <c r="O68" i="2" s="1"/>
  <c r="O70" i="2" s="1"/>
  <c r="M67" i="2"/>
  <c r="L67" i="2"/>
  <c r="AT66" i="2"/>
  <c r="AU66" i="2" s="1"/>
  <c r="AS66" i="2"/>
  <c r="AQ66" i="2"/>
  <c r="AR66" i="2" s="1"/>
  <c r="AP66" i="2"/>
  <c r="AN66" i="2"/>
  <c r="AO66" i="2" s="1"/>
  <c r="AM66" i="2"/>
  <c r="AK66" i="2"/>
  <c r="AL66" i="2" s="1"/>
  <c r="AJ66" i="2"/>
  <c r="AH66" i="2"/>
  <c r="AI66" i="2" s="1"/>
  <c r="AG66" i="2"/>
  <c r="AE66" i="2"/>
  <c r="AF66" i="2" s="1"/>
  <c r="AD66" i="2"/>
  <c r="AB66" i="2"/>
  <c r="AC66" i="2" s="1"/>
  <c r="AA66" i="2"/>
  <c r="Y66" i="2"/>
  <c r="Z66" i="2" s="1"/>
  <c r="X66" i="2"/>
  <c r="V66" i="2"/>
  <c r="W66" i="2" s="1"/>
  <c r="U66" i="2"/>
  <c r="S66" i="2"/>
  <c r="T66" i="2" s="1"/>
  <c r="R66" i="2"/>
  <c r="M66" i="2"/>
  <c r="N66" i="2" s="1"/>
  <c r="L66" i="2"/>
  <c r="R64" i="2"/>
  <c r="AJ63" i="2"/>
  <c r="AQ60" i="2"/>
  <c r="AR60" i="2" s="1"/>
  <c r="AH60" i="2"/>
  <c r="AI60" i="2" s="1"/>
  <c r="AB60" i="2"/>
  <c r="AC60" i="2" s="1"/>
  <c r="AA60" i="2"/>
  <c r="Y60" i="2"/>
  <c r="Z60" i="2" s="1"/>
  <c r="X60" i="2"/>
  <c r="U60" i="2"/>
  <c r="S57" i="2"/>
  <c r="F57" i="2"/>
  <c r="V56" i="2"/>
  <c r="AT55" i="2"/>
  <c r="AQ55" i="2"/>
  <c r="AP55" i="2"/>
  <c r="AP56" i="2" s="1"/>
  <c r="AN55" i="2"/>
  <c r="AO55" i="2" s="1"/>
  <c r="AM55" i="2"/>
  <c r="AM56" i="2" s="1"/>
  <c r="AM58" i="2" s="1"/>
  <c r="AM59" i="2" s="1"/>
  <c r="AJ55" i="2"/>
  <c r="AJ56" i="2" s="1"/>
  <c r="AJ58" i="2" s="1"/>
  <c r="AJ59" i="2" s="1"/>
  <c r="AH55" i="2"/>
  <c r="AE55" i="2"/>
  <c r="AD55" i="2"/>
  <c r="AB55" i="2"/>
  <c r="AA55" i="2"/>
  <c r="X55" i="2"/>
  <c r="X56" i="2" s="1"/>
  <c r="V55" i="2"/>
  <c r="W55" i="2" s="1"/>
  <c r="S55" i="2"/>
  <c r="R55" i="2"/>
  <c r="R56" i="2" s="1"/>
  <c r="P55" i="2"/>
  <c r="O55" i="2"/>
  <c r="O56" i="2" s="1"/>
  <c r="O58" i="2" s="1"/>
  <c r="O59" i="2" s="1"/>
  <c r="L55" i="2"/>
  <c r="AM54" i="2"/>
  <c r="AN65" i="2"/>
  <c r="AO65" i="2" s="1"/>
  <c r="AH65" i="2"/>
  <c r="AI65" i="2" s="1"/>
  <c r="L65" i="2"/>
  <c r="AT45" i="2"/>
  <c r="AT51" i="2" s="1"/>
  <c r="AQ45" i="2"/>
  <c r="AQ51" i="2" s="1"/>
  <c r="AN45" i="2"/>
  <c r="AN51" i="2" s="1"/>
  <c r="AH45" i="2"/>
  <c r="AH51" i="2" s="1"/>
  <c r="AE45" i="2"/>
  <c r="AE51" i="2" s="1"/>
  <c r="AB45" i="2"/>
  <c r="AB51" i="2" s="1"/>
  <c r="Y45" i="2"/>
  <c r="Y51" i="2" s="1"/>
  <c r="X45" i="2"/>
  <c r="X51" i="2" s="1"/>
  <c r="V45" i="2"/>
  <c r="V51" i="2" s="1"/>
  <c r="P45" i="2"/>
  <c r="P51" i="2" s="1"/>
  <c r="AA79" i="2"/>
  <c r="AQ62" i="2"/>
  <c r="AR62" i="2" s="1"/>
  <c r="AH62" i="2"/>
  <c r="AT61" i="2"/>
  <c r="AU61" i="2" s="1"/>
  <c r="AQ61" i="2"/>
  <c r="AR61" i="2" s="1"/>
  <c r="AK61" i="2"/>
  <c r="AL61" i="2" s="1"/>
  <c r="AH61" i="2"/>
  <c r="AI61" i="2" s="1"/>
  <c r="AE61" i="2"/>
  <c r="AA61" i="2"/>
  <c r="G33" i="2"/>
  <c r="H33" i="2" s="1"/>
  <c r="F33" i="2"/>
  <c r="G32" i="2"/>
  <c r="H32" i="2" s="1"/>
  <c r="F32" i="2"/>
  <c r="G31" i="2"/>
  <c r="F31" i="2"/>
  <c r="G30" i="2"/>
  <c r="H30" i="2" s="1"/>
  <c r="F30" i="2"/>
  <c r="F29" i="2" s="1"/>
  <c r="AT29" i="2"/>
  <c r="AU29" i="2" s="1"/>
  <c r="AS29" i="2"/>
  <c r="AQ29" i="2"/>
  <c r="AR29" i="2" s="1"/>
  <c r="AP29" i="2"/>
  <c r="AN29" i="2"/>
  <c r="AO29" i="2" s="1"/>
  <c r="AM29" i="2"/>
  <c r="AK29" i="2"/>
  <c r="AL29" i="2" s="1"/>
  <c r="AJ29" i="2"/>
  <c r="AH29" i="2"/>
  <c r="AI29" i="2" s="1"/>
  <c r="AG29" i="2"/>
  <c r="AE29" i="2"/>
  <c r="AF29" i="2" s="1"/>
  <c r="AD29" i="2"/>
  <c r="AB29" i="2"/>
  <c r="AC29" i="2" s="1"/>
  <c r="AA29" i="2"/>
  <c r="Y29" i="2"/>
  <c r="Z29" i="2" s="1"/>
  <c r="X29" i="2"/>
  <c r="V29" i="2"/>
  <c r="W29" i="2" s="1"/>
  <c r="U29" i="2"/>
  <c r="S29" i="2"/>
  <c r="T29" i="2" s="1"/>
  <c r="R29" i="2"/>
  <c r="P29" i="2"/>
  <c r="Q29" i="2" s="1"/>
  <c r="O29" i="2"/>
  <c r="M29" i="2"/>
  <c r="L29" i="2"/>
  <c r="I29" i="2" s="1"/>
  <c r="G27" i="2"/>
  <c r="H27" i="2" s="1"/>
  <c r="F27" i="2"/>
  <c r="G26" i="2"/>
  <c r="H26" i="2" s="1"/>
  <c r="F26" i="2"/>
  <c r="G25" i="2"/>
  <c r="H25" i="2" s="1"/>
  <c r="F25" i="2"/>
  <c r="G24" i="2"/>
  <c r="H24" i="2" s="1"/>
  <c r="F24" i="2"/>
  <c r="AT23" i="2"/>
  <c r="AS23" i="2"/>
  <c r="AS22" i="2" s="1"/>
  <c r="AS40" i="2" s="1"/>
  <c r="AS52" i="2" s="1"/>
  <c r="AQ23" i="2"/>
  <c r="AR23" i="2" s="1"/>
  <c r="AP23" i="2"/>
  <c r="AN23" i="2"/>
  <c r="AO23" i="2" s="1"/>
  <c r="AM23" i="2"/>
  <c r="AK23" i="2"/>
  <c r="AL23" i="2" s="1"/>
  <c r="AJ23" i="2"/>
  <c r="AH23" i="2"/>
  <c r="AI23" i="2" s="1"/>
  <c r="AG23" i="2"/>
  <c r="AE23" i="2"/>
  <c r="AF23" i="2" s="1"/>
  <c r="AD23" i="2"/>
  <c r="AB23" i="2"/>
  <c r="AC23" i="2" s="1"/>
  <c r="AA23" i="2"/>
  <c r="Y23" i="2"/>
  <c r="Z23" i="2" s="1"/>
  <c r="X23" i="2"/>
  <c r="V23" i="2"/>
  <c r="W23" i="2" s="1"/>
  <c r="U23" i="2"/>
  <c r="S23" i="2"/>
  <c r="T23" i="2" s="1"/>
  <c r="R23" i="2"/>
  <c r="P23" i="2"/>
  <c r="Q23" i="2" s="1"/>
  <c r="O23" i="2"/>
  <c r="M23" i="2"/>
  <c r="G23" i="2" s="1"/>
  <c r="L23" i="2"/>
  <c r="AP22" i="2"/>
  <c r="G21" i="2"/>
  <c r="H21" i="2" s="1"/>
  <c r="AG63" i="2"/>
  <c r="I63" i="2" s="1"/>
  <c r="V63" i="2"/>
  <c r="F20" i="2"/>
  <c r="G67" i="2"/>
  <c r="F19" i="2"/>
  <c r="F67" i="2" s="1"/>
  <c r="F68" i="2" s="1"/>
  <c r="F18" i="2"/>
  <c r="AT17" i="2"/>
  <c r="AU17" i="2" s="1"/>
  <c r="AS17" i="2"/>
  <c r="AQ17" i="2"/>
  <c r="AR17" i="2" s="1"/>
  <c r="AP17" i="2"/>
  <c r="AN17" i="2"/>
  <c r="AO17" i="2" s="1"/>
  <c r="P87" i="2"/>
  <c r="G16" i="2"/>
  <c r="H16" i="2" s="1"/>
  <c r="F16" i="2"/>
  <c r="G15" i="2"/>
  <c r="H15" i="2" s="1"/>
  <c r="F15" i="2"/>
  <c r="P14" i="2"/>
  <c r="P11" i="2" s="1"/>
  <c r="F14" i="2"/>
  <c r="G13" i="2"/>
  <c r="H13" i="2" s="1"/>
  <c r="F13" i="2"/>
  <c r="G12" i="2"/>
  <c r="H12" i="2" s="1"/>
  <c r="F12" i="2"/>
  <c r="AT11" i="2"/>
  <c r="AS11" i="2"/>
  <c r="AS35" i="2" s="1"/>
  <c r="AQ11" i="2"/>
  <c r="AP11" i="2"/>
  <c r="AP35" i="2" s="1"/>
  <c r="AN11" i="2"/>
  <c r="AM11" i="2"/>
  <c r="AM35" i="2" s="1"/>
  <c r="AK11" i="2"/>
  <c r="AJ11" i="2"/>
  <c r="AJ35" i="2" s="1"/>
  <c r="AH11" i="2"/>
  <c r="AG11" i="2"/>
  <c r="AG35" i="2" s="1"/>
  <c r="AG47" i="2" s="1"/>
  <c r="AE11" i="2"/>
  <c r="AD11" i="2"/>
  <c r="AD35" i="2" s="1"/>
  <c r="AB11" i="2"/>
  <c r="AA11" i="2"/>
  <c r="AA35" i="2" s="1"/>
  <c r="Y11" i="2"/>
  <c r="X11" i="2"/>
  <c r="X35" i="2" s="1"/>
  <c r="U11" i="2"/>
  <c r="U35" i="2" s="1"/>
  <c r="U47" i="2" s="1"/>
  <c r="S11" i="2"/>
  <c r="R11" i="2"/>
  <c r="R35" i="2" s="1"/>
  <c r="R47" i="2" s="1"/>
  <c r="M11" i="2"/>
  <c r="L11" i="2"/>
  <c r="P35" i="2" l="1"/>
  <c r="P47" i="2" s="1"/>
  <c r="M35" i="2"/>
  <c r="N11" i="2"/>
  <c r="AB35" i="2"/>
  <c r="AC11" i="2"/>
  <c r="AC35" i="2" s="1"/>
  <c r="AH35" i="2"/>
  <c r="AH47" i="2" s="1"/>
  <c r="AI11" i="2"/>
  <c r="AI35" i="2" s="1"/>
  <c r="AI47" i="2" s="1"/>
  <c r="AN35" i="2"/>
  <c r="AO11" i="2"/>
  <c r="AO35" i="2" s="1"/>
  <c r="AT35" i="2"/>
  <c r="AU11" i="2"/>
  <c r="J63" i="2"/>
  <c r="K63" i="2" s="1"/>
  <c r="W63" i="2"/>
  <c r="AQ22" i="2"/>
  <c r="AT56" i="2"/>
  <c r="AU55" i="2"/>
  <c r="P68" i="2"/>
  <c r="Q67" i="2"/>
  <c r="V68" i="2"/>
  <c r="W67" i="2"/>
  <c r="AB68" i="2"/>
  <c r="AC67" i="2"/>
  <c r="AH68" i="2"/>
  <c r="AI67" i="2"/>
  <c r="AT68" i="2"/>
  <c r="AU67" i="2"/>
  <c r="AQ78" i="2"/>
  <c r="AR77" i="2"/>
  <c r="L86" i="2"/>
  <c r="I85" i="2"/>
  <c r="S86" i="2"/>
  <c r="T85" i="2"/>
  <c r="I38" i="2"/>
  <c r="AT22" i="2"/>
  <c r="AU23" i="2"/>
  <c r="G29" i="2"/>
  <c r="H29" i="2" s="1"/>
  <c r="H31" i="2"/>
  <c r="P56" i="2"/>
  <c r="Q56" i="2" s="1"/>
  <c r="Q55" i="2"/>
  <c r="AE56" i="2"/>
  <c r="AF55" i="2"/>
  <c r="V58" i="2"/>
  <c r="W56" i="2"/>
  <c r="L68" i="2"/>
  <c r="I67" i="2"/>
  <c r="AN70" i="2"/>
  <c r="AO68" i="2"/>
  <c r="J85" i="2"/>
  <c r="K85" i="2" s="1"/>
  <c r="N85" i="2"/>
  <c r="AB86" i="2"/>
  <c r="AC85" i="2"/>
  <c r="AH86" i="2"/>
  <c r="AI85" i="2"/>
  <c r="AT86" i="2"/>
  <c r="AU86" i="2" s="1"/>
  <c r="AU85" i="2"/>
  <c r="V38" i="2"/>
  <c r="V50" i="2" s="1"/>
  <c r="W14" i="2"/>
  <c r="W38" i="2" s="1"/>
  <c r="W50" i="2" s="1"/>
  <c r="J37" i="2"/>
  <c r="AE43" i="2"/>
  <c r="AE49" i="2" s="1"/>
  <c r="Y35" i="2"/>
  <c r="Y47" i="2" s="1"/>
  <c r="Z11" i="2"/>
  <c r="Z35" i="2" s="1"/>
  <c r="Z47" i="2" s="1"/>
  <c r="AE35" i="2"/>
  <c r="AF11" i="2"/>
  <c r="AF35" i="2" s="1"/>
  <c r="AK35" i="2"/>
  <c r="AK47" i="2" s="1"/>
  <c r="AL11" i="2"/>
  <c r="AL35" i="2" s="1"/>
  <c r="AQ35" i="2"/>
  <c r="AQ47" i="2" s="1"/>
  <c r="AR11" i="2"/>
  <c r="AR35" i="2" s="1"/>
  <c r="AR47" i="2" s="1"/>
  <c r="P38" i="2"/>
  <c r="J14" i="2"/>
  <c r="K14" i="2" s="1"/>
  <c r="Q14" i="2"/>
  <c r="Q38" i="2" s="1"/>
  <c r="Q50" i="2" s="1"/>
  <c r="L35" i="2"/>
  <c r="S35" i="2"/>
  <c r="S47" i="2" s="1"/>
  <c r="T11" i="2"/>
  <c r="T35" i="2" s="1"/>
  <c r="T47" i="2" s="1"/>
  <c r="G87" i="2"/>
  <c r="J87" i="2"/>
  <c r="K87" i="2" s="1"/>
  <c r="Q87" i="2"/>
  <c r="G68" i="2"/>
  <c r="H67" i="2"/>
  <c r="I23" i="2"/>
  <c r="AH56" i="2"/>
  <c r="AI56" i="2" s="1"/>
  <c r="AI55" i="2"/>
  <c r="M68" i="2"/>
  <c r="J67" i="2"/>
  <c r="K67" i="2" s="1"/>
  <c r="N67" i="2"/>
  <c r="S68" i="2"/>
  <c r="T67" i="2"/>
  <c r="Y68" i="2"/>
  <c r="Z67" i="2"/>
  <c r="AE68" i="2"/>
  <c r="AF67" i="2"/>
  <c r="AK68" i="2"/>
  <c r="AL67" i="2"/>
  <c r="AQ68" i="2"/>
  <c r="AR67" i="2"/>
  <c r="V86" i="2"/>
  <c r="W85" i="2"/>
  <c r="AL86" i="2"/>
  <c r="I17" i="2"/>
  <c r="AG49" i="2"/>
  <c r="I37" i="2"/>
  <c r="I49" i="2" s="1"/>
  <c r="W17" i="2"/>
  <c r="G17" i="2"/>
  <c r="J17" i="2"/>
  <c r="K17" i="2" s="1"/>
  <c r="AP40" i="2"/>
  <c r="I22" i="2"/>
  <c r="J23" i="2"/>
  <c r="K23" i="2" s="1"/>
  <c r="N23" i="2"/>
  <c r="J29" i="2"/>
  <c r="K29" i="2" s="1"/>
  <c r="N29" i="2"/>
  <c r="L56" i="2"/>
  <c r="S56" i="2"/>
  <c r="S54" i="2" s="1"/>
  <c r="T54" i="2" s="1"/>
  <c r="T55" i="2"/>
  <c r="AB56" i="2"/>
  <c r="AC56" i="2" s="1"/>
  <c r="AC55" i="2"/>
  <c r="AQ56" i="2"/>
  <c r="AQ54" i="2" s="1"/>
  <c r="AR54" i="2" s="1"/>
  <c r="AR55" i="2"/>
  <c r="J57" i="2"/>
  <c r="K57" i="2" s="1"/>
  <c r="T57" i="2"/>
  <c r="AN78" i="2"/>
  <c r="AO77" i="2"/>
  <c r="P86" i="2"/>
  <c r="Q85" i="2"/>
  <c r="AE86" i="2"/>
  <c r="AF86" i="2" s="1"/>
  <c r="AF85" i="2"/>
  <c r="AQ86" i="2"/>
  <c r="AR86" i="2" s="1"/>
  <c r="AR85" i="2"/>
  <c r="K20" i="2"/>
  <c r="AE48" i="2"/>
  <c r="J36" i="2"/>
  <c r="P64" i="2"/>
  <c r="Q64" i="2" s="1"/>
  <c r="Q45" i="2"/>
  <c r="Q51" i="2" s="1"/>
  <c r="X41" i="2"/>
  <c r="X47" i="2" s="1"/>
  <c r="AH64" i="2"/>
  <c r="AI64" i="2" s="1"/>
  <c r="AI45" i="2"/>
  <c r="AI51" i="2" s="1"/>
  <c r="W45" i="2"/>
  <c r="W51" i="2" s="1"/>
  <c r="Y64" i="2"/>
  <c r="Z64" i="2" s="1"/>
  <c r="Z45" i="2"/>
  <c r="Z51" i="2" s="1"/>
  <c r="AE64" i="2"/>
  <c r="AF64" i="2" s="1"/>
  <c r="AF45" i="2"/>
  <c r="AF51" i="2" s="1"/>
  <c r="AE41" i="2"/>
  <c r="AK64" i="2"/>
  <c r="AL64" i="2" s="1"/>
  <c r="AL45" i="2"/>
  <c r="AL51" i="2" s="1"/>
  <c r="AQ64" i="2"/>
  <c r="AR64" i="2" s="1"/>
  <c r="AR45" i="2"/>
  <c r="AR51" i="2" s="1"/>
  <c r="AB64" i="2"/>
  <c r="AC64" i="2" s="1"/>
  <c r="AC45" i="2"/>
  <c r="AC51" i="2" s="1"/>
  <c r="AB41" i="2"/>
  <c r="AN64" i="2"/>
  <c r="AO64" i="2" s="1"/>
  <c r="AO45" i="2"/>
  <c r="AO51" i="2" s="1"/>
  <c r="AN41" i="2"/>
  <c r="AO41" i="2" s="1"/>
  <c r="AO47" i="2" s="1"/>
  <c r="AU45" i="2"/>
  <c r="AU51" i="2" s="1"/>
  <c r="AT41" i="2"/>
  <c r="AU41" i="2" s="1"/>
  <c r="R58" i="2"/>
  <c r="R59" i="2" s="1"/>
  <c r="R54" i="2"/>
  <c r="AH58" i="2"/>
  <c r="AI58" i="2" s="1"/>
  <c r="AH54" i="2"/>
  <c r="AI54" i="2" s="1"/>
  <c r="AK76" i="2"/>
  <c r="X88" i="2"/>
  <c r="X84" i="2" s="1"/>
  <c r="AT64" i="2"/>
  <c r="AU64" i="2" s="1"/>
  <c r="AP58" i="2"/>
  <c r="AP59" i="2" s="1"/>
  <c r="AP54" i="2"/>
  <c r="G20" i="2"/>
  <c r="H20" i="2" s="1"/>
  <c r="F23" i="2"/>
  <c r="H23" i="2" s="1"/>
  <c r="AT54" i="2"/>
  <c r="AU54" i="2" s="1"/>
  <c r="AD56" i="2"/>
  <c r="AD58" i="2" s="1"/>
  <c r="AD59" i="2" s="1"/>
  <c r="O61" i="2"/>
  <c r="U62" i="2"/>
  <c r="O11" i="2"/>
  <c r="Q11" i="2" s="1"/>
  <c r="Q35" i="2" s="1"/>
  <c r="Q47" i="2" s="1"/>
  <c r="F17" i="2"/>
  <c r="F39" i="2"/>
  <c r="AB65" i="2"/>
  <c r="AC65" i="2" s="1"/>
  <c r="AJ84" i="2"/>
  <c r="F87" i="2"/>
  <c r="F37" i="2"/>
  <c r="AS65" i="2"/>
  <c r="X64" i="2"/>
  <c r="AP81" i="2"/>
  <c r="F89" i="2"/>
  <c r="H89" i="2" s="1"/>
  <c r="F63" i="2"/>
  <c r="F36" i="2"/>
  <c r="P78" i="2"/>
  <c r="Q78" i="2" s="1"/>
  <c r="P62" i="2"/>
  <c r="Q62" i="2" s="1"/>
  <c r="AN62" i="2"/>
  <c r="AO62" i="2" s="1"/>
  <c r="O80" i="2"/>
  <c r="Y65" i="2"/>
  <c r="Z65" i="2" s="1"/>
  <c r="AD81" i="2"/>
  <c r="AF81" i="2" s="1"/>
  <c r="V60" i="2"/>
  <c r="W60" i="2" s="1"/>
  <c r="G63" i="2"/>
  <c r="H63" i="2" s="1"/>
  <c r="P77" i="2"/>
  <c r="Q77" i="2" s="1"/>
  <c r="P61" i="2"/>
  <c r="Q61" i="2" s="1"/>
  <c r="V77" i="2"/>
  <c r="W77" i="2" s="1"/>
  <c r="V61" i="2"/>
  <c r="W61" i="2" s="1"/>
  <c r="AB77" i="2"/>
  <c r="AB61" i="2"/>
  <c r="AC61" i="2" s="1"/>
  <c r="AM77" i="2"/>
  <c r="AM42" i="2" s="1"/>
  <c r="AM48" i="2" s="1"/>
  <c r="AM61" i="2"/>
  <c r="AM60" i="2" s="1"/>
  <c r="AS61" i="2"/>
  <c r="L78" i="2"/>
  <c r="L62" i="2"/>
  <c r="R78" i="2"/>
  <c r="R62" i="2"/>
  <c r="X78" i="2"/>
  <c r="X62" i="2"/>
  <c r="AD62" i="2"/>
  <c r="AJ78" i="2"/>
  <c r="AL78" i="2" s="1"/>
  <c r="AJ62" i="2"/>
  <c r="AP78" i="2"/>
  <c r="AP62" i="2"/>
  <c r="AB79" i="2"/>
  <c r="AC79" i="2" s="1"/>
  <c r="AJ79" i="2"/>
  <c r="AL79" i="2" s="1"/>
  <c r="AP79" i="2"/>
  <c r="P58" i="2"/>
  <c r="P54" i="2"/>
  <c r="O71" i="2"/>
  <c r="P79" i="2"/>
  <c r="Q79" i="2" s="1"/>
  <c r="P69" i="2"/>
  <c r="L77" i="2"/>
  <c r="L61" i="2"/>
  <c r="R77" i="2"/>
  <c r="R61" i="2"/>
  <c r="X77" i="2"/>
  <c r="X61" i="2"/>
  <c r="AN61" i="2"/>
  <c r="M62" i="2"/>
  <c r="G37" i="2"/>
  <c r="G49" i="2" s="1"/>
  <c r="S78" i="2"/>
  <c r="T78" i="2" s="1"/>
  <c r="S62" i="2"/>
  <c r="T62" i="2" s="1"/>
  <c r="Y62" i="2"/>
  <c r="Z62" i="2" s="1"/>
  <c r="AE62" i="2"/>
  <c r="AK62" i="2"/>
  <c r="L79" i="2"/>
  <c r="R79" i="2"/>
  <c r="AD79" i="2"/>
  <c r="AF79" i="2" s="1"/>
  <c r="AJ80" i="2"/>
  <c r="AP80" i="2"/>
  <c r="M65" i="2"/>
  <c r="U65" i="2"/>
  <c r="AM81" i="2"/>
  <c r="AM65" i="2"/>
  <c r="O45" i="2"/>
  <c r="O51" i="2" s="1"/>
  <c r="U45" i="2"/>
  <c r="U51" i="2" s="1"/>
  <c r="AD45" i="2"/>
  <c r="AD51" i="2" s="1"/>
  <c r="AS45" i="2"/>
  <c r="AS51" i="2" s="1"/>
  <c r="L58" i="2"/>
  <c r="L54" i="2"/>
  <c r="AB58" i="2"/>
  <c r="AB54" i="2"/>
  <c r="AC54" i="2" s="1"/>
  <c r="AH59" i="2"/>
  <c r="AI59" i="2" s="1"/>
  <c r="M61" i="2"/>
  <c r="G36" i="2"/>
  <c r="G48" i="2" s="1"/>
  <c r="S77" i="2"/>
  <c r="T77" i="2" s="1"/>
  <c r="S61" i="2"/>
  <c r="T61" i="2" s="1"/>
  <c r="Y61" i="2"/>
  <c r="Z61" i="2" s="1"/>
  <c r="AD77" i="2"/>
  <c r="AD61" i="2"/>
  <c r="AJ77" i="2"/>
  <c r="AL77" i="2" s="1"/>
  <c r="AP77" i="2"/>
  <c r="AP61" i="2"/>
  <c r="AM78" i="2"/>
  <c r="AS62" i="2"/>
  <c r="M79" i="2"/>
  <c r="S79" i="2"/>
  <c r="T79" i="2" s="1"/>
  <c r="Y79" i="2"/>
  <c r="Z79" i="2" s="1"/>
  <c r="AM79" i="2"/>
  <c r="AS79" i="2"/>
  <c r="G39" i="2"/>
  <c r="S45" i="2"/>
  <c r="S51" i="2" s="1"/>
  <c r="O81" i="2"/>
  <c r="O65" i="2"/>
  <c r="V65" i="2"/>
  <c r="L45" i="2"/>
  <c r="L51" i="2" s="1"/>
  <c r="V64" i="2"/>
  <c r="W64" i="2" s="1"/>
  <c r="AJ45" i="2"/>
  <c r="AJ51" i="2" s="1"/>
  <c r="X54" i="2"/>
  <c r="X58" i="2"/>
  <c r="X59" i="2" s="1"/>
  <c r="X81" i="2" s="1"/>
  <c r="AK60" i="2"/>
  <c r="V78" i="2"/>
  <c r="W78" i="2" s="1"/>
  <c r="V62" i="2"/>
  <c r="W62" i="2" s="1"/>
  <c r="AB78" i="2"/>
  <c r="AC78" i="2" s="1"/>
  <c r="AB62" i="2"/>
  <c r="AC62" i="2" s="1"/>
  <c r="AT62" i="2"/>
  <c r="AA45" i="2"/>
  <c r="AA51" i="2" s="1"/>
  <c r="AM80" i="2"/>
  <c r="AM45" i="2"/>
  <c r="AM51" i="2" s="1"/>
  <c r="P65" i="2"/>
  <c r="Q65" i="2" s="1"/>
  <c r="AJ81" i="2"/>
  <c r="AL81" i="2" s="1"/>
  <c r="M45" i="2"/>
  <c r="M51" i="2" s="1"/>
  <c r="AG45" i="2"/>
  <c r="AG51" i="2" s="1"/>
  <c r="AP45" i="2"/>
  <c r="AP51" i="2" s="1"/>
  <c r="O77" i="2"/>
  <c r="AA77" i="2"/>
  <c r="O78" i="2"/>
  <c r="O62" i="2"/>
  <c r="AA62" i="2"/>
  <c r="O54" i="2"/>
  <c r="AE54" i="2"/>
  <c r="AF54" i="2" s="1"/>
  <c r="AJ54" i="2"/>
  <c r="M55" i="2"/>
  <c r="U55" i="2"/>
  <c r="U77" i="2" s="1"/>
  <c r="Y55" i="2"/>
  <c r="Z55" i="2" s="1"/>
  <c r="AG55" i="2"/>
  <c r="AG77" i="2" s="1"/>
  <c r="AI77" i="2" s="1"/>
  <c r="AK55" i="2"/>
  <c r="AL55" i="2" s="1"/>
  <c r="AS55" i="2"/>
  <c r="AS77" i="2" s="1"/>
  <c r="U61" i="2"/>
  <c r="AG62" i="2"/>
  <c r="AG60" i="2" s="1"/>
  <c r="AT78" i="2"/>
  <c r="AA56" i="2"/>
  <c r="AA58" i="2" s="1"/>
  <c r="AA59" i="2" s="1"/>
  <c r="AA81" i="2" s="1"/>
  <c r="AN56" i="2"/>
  <c r="AO56" i="2" s="1"/>
  <c r="L88" i="2"/>
  <c r="AD88" i="2"/>
  <c r="AD80" i="2" s="1"/>
  <c r="AT88" i="2"/>
  <c r="AE80" i="2"/>
  <c r="AF80" i="2" s="1"/>
  <c r="AE88" i="2"/>
  <c r="AQ88" i="2"/>
  <c r="AN84" i="2"/>
  <c r="AO84" i="2" s="1"/>
  <c r="R88" i="2"/>
  <c r="R80" i="2" s="1"/>
  <c r="AP84" i="2"/>
  <c r="F85" i="2"/>
  <c r="U86" i="2"/>
  <c r="U88" i="2" s="1"/>
  <c r="Y86" i="2"/>
  <c r="M86" i="2"/>
  <c r="G85" i="2"/>
  <c r="H85" i="2" s="1"/>
  <c r="AM84" i="2"/>
  <c r="AG84" i="2"/>
  <c r="AS86" i="2"/>
  <c r="AS88" i="2" s="1"/>
  <c r="AS84" i="2"/>
  <c r="AE84" i="2" l="1"/>
  <c r="AF84" i="2" s="1"/>
  <c r="AF88" i="2"/>
  <c r="I88" i="2"/>
  <c r="AB59" i="2"/>
  <c r="AC58" i="2"/>
  <c r="P59" i="2"/>
  <c r="Q58" i="2"/>
  <c r="P88" i="2"/>
  <c r="Q86" i="2"/>
  <c r="V88" i="2"/>
  <c r="W86" i="2"/>
  <c r="AK70" i="2"/>
  <c r="AL68" i="2"/>
  <c r="Y70" i="2"/>
  <c r="Z68" i="2"/>
  <c r="AE47" i="2"/>
  <c r="K37" i="2"/>
  <c r="AU35" i="2"/>
  <c r="AU47" i="2" s="1"/>
  <c r="N35" i="2"/>
  <c r="N47" i="2" s="1"/>
  <c r="Y88" i="2"/>
  <c r="Z88" i="2" s="1"/>
  <c r="Z86" i="2"/>
  <c r="H17" i="2"/>
  <c r="M70" i="2"/>
  <c r="J68" i="2"/>
  <c r="K68" i="2" s="1"/>
  <c r="N68" i="2"/>
  <c r="H87" i="2"/>
  <c r="AB88" i="2"/>
  <c r="AC86" i="2"/>
  <c r="AN71" i="2"/>
  <c r="AO71" i="2" s="1"/>
  <c r="AO70" i="2"/>
  <c r="V59" i="2"/>
  <c r="W58" i="2"/>
  <c r="AT40" i="2"/>
  <c r="AU22" i="2"/>
  <c r="AU40" i="2" s="1"/>
  <c r="AU52" i="2" s="1"/>
  <c r="S88" i="2"/>
  <c r="T86" i="2"/>
  <c r="AQ80" i="2"/>
  <c r="AR78" i="2"/>
  <c r="AH70" i="2"/>
  <c r="AI70" i="2" s="1"/>
  <c r="AI68" i="2"/>
  <c r="V70" i="2"/>
  <c r="W68" i="2"/>
  <c r="AT58" i="2"/>
  <c r="AU56" i="2"/>
  <c r="AT47" i="2"/>
  <c r="AT84" i="2"/>
  <c r="AU84" i="2" s="1"/>
  <c r="AU88" i="2"/>
  <c r="L80" i="2"/>
  <c r="K36" i="2"/>
  <c r="J48" i="2"/>
  <c r="AN80" i="2"/>
  <c r="AO78" i="2"/>
  <c r="AQ58" i="2"/>
  <c r="AR56" i="2"/>
  <c r="S58" i="2"/>
  <c r="T56" i="2"/>
  <c r="AP52" i="2"/>
  <c r="I40" i="2"/>
  <c r="AQ70" i="2"/>
  <c r="AR68" i="2"/>
  <c r="AE70" i="2"/>
  <c r="AF70" i="2" s="1"/>
  <c r="AF68" i="2"/>
  <c r="S70" i="2"/>
  <c r="T70" i="2" s="1"/>
  <c r="T68" i="2"/>
  <c r="G70" i="2"/>
  <c r="H70" i="2" s="1"/>
  <c r="H68" i="2"/>
  <c r="I11" i="2"/>
  <c r="P50" i="2"/>
  <c r="J38" i="2"/>
  <c r="AQ40" i="2"/>
  <c r="J22" i="2"/>
  <c r="K22" i="2" s="1"/>
  <c r="AR22" i="2"/>
  <c r="AR40" i="2" s="1"/>
  <c r="AR52" i="2" s="1"/>
  <c r="M47" i="2"/>
  <c r="M88" i="2"/>
  <c r="J86" i="2"/>
  <c r="N86" i="2"/>
  <c r="G86" i="2"/>
  <c r="L84" i="2"/>
  <c r="R84" i="2"/>
  <c r="AQ84" i="2"/>
  <c r="AR84" i="2" s="1"/>
  <c r="AR88" i="2"/>
  <c r="AT80" i="2"/>
  <c r="AU80" i="2" s="1"/>
  <c r="AU78" i="2"/>
  <c r="M77" i="2"/>
  <c r="J55" i="2"/>
  <c r="K55" i="2" s="1"/>
  <c r="N55" i="2"/>
  <c r="Q54" i="2"/>
  <c r="F11" i="2"/>
  <c r="O35" i="2"/>
  <c r="I55" i="2"/>
  <c r="I35" i="2"/>
  <c r="L47" i="2"/>
  <c r="AF43" i="2"/>
  <c r="AF49" i="2" s="1"/>
  <c r="J43" i="2"/>
  <c r="K43" i="2" s="1"/>
  <c r="AH88" i="2"/>
  <c r="AI86" i="2"/>
  <c r="L70" i="2"/>
  <c r="I68" i="2"/>
  <c r="AE58" i="2"/>
  <c r="AF56" i="2"/>
  <c r="I86" i="2"/>
  <c r="AT70" i="2"/>
  <c r="AU68" i="2"/>
  <c r="AB70" i="2"/>
  <c r="AC68" i="2"/>
  <c r="P70" i="2"/>
  <c r="Q68" i="2"/>
  <c r="AN47" i="2"/>
  <c r="AB47" i="2"/>
  <c r="I46" i="2"/>
  <c r="K46" i="2" s="1"/>
  <c r="AP64" i="2"/>
  <c r="AP41" i="2"/>
  <c r="AP47" i="2" s="1"/>
  <c r="J45" i="2"/>
  <c r="N45" i="2"/>
  <c r="N51" i="2" s="1"/>
  <c r="AJ41" i="2"/>
  <c r="I45" i="2"/>
  <c r="I51" i="2" s="1"/>
  <c r="H36" i="2"/>
  <c r="H48" i="2" s="1"/>
  <c r="U64" i="2"/>
  <c r="N77" i="2"/>
  <c r="AG64" i="2"/>
  <c r="AM64" i="2"/>
  <c r="AA64" i="2"/>
  <c r="AA41" i="2"/>
  <c r="AA47" i="2" s="1"/>
  <c r="AT60" i="2"/>
  <c r="AU60" i="2" s="1"/>
  <c r="AU62" i="2"/>
  <c r="S64" i="2"/>
  <c r="T64" i="2" s="1"/>
  <c r="T45" i="2"/>
  <c r="T51" i="2" s="1"/>
  <c r="H39" i="2"/>
  <c r="N79" i="2"/>
  <c r="J61" i="2"/>
  <c r="N61" i="2"/>
  <c r="AD64" i="2"/>
  <c r="AD60" i="2" s="1"/>
  <c r="O64" i="2"/>
  <c r="N65" i="2"/>
  <c r="J62" i="2"/>
  <c r="N62" i="2"/>
  <c r="J69" i="2"/>
  <c r="AM41" i="2"/>
  <c r="AM47" i="2" s="1"/>
  <c r="J41" i="2"/>
  <c r="AC41" i="2"/>
  <c r="AC47" i="2" s="1"/>
  <c r="W65" i="2"/>
  <c r="AP76" i="2"/>
  <c r="AL62" i="2"/>
  <c r="I61" i="2"/>
  <c r="I62" i="2"/>
  <c r="AC77" i="2"/>
  <c r="AF61" i="2"/>
  <c r="AF77" i="2"/>
  <c r="AD42" i="2"/>
  <c r="AD48" i="2" s="1"/>
  <c r="AS41" i="2"/>
  <c r="AS47" i="2" s="1"/>
  <c r="AE60" i="2"/>
  <c r="AF62" i="2"/>
  <c r="H37" i="2"/>
  <c r="H49" i="2" s="1"/>
  <c r="AN60" i="2"/>
  <c r="AO60" i="2" s="1"/>
  <c r="AO61" i="2"/>
  <c r="I77" i="2"/>
  <c r="AI62" i="2"/>
  <c r="O69" i="2"/>
  <c r="Q69" i="2" s="1"/>
  <c r="AK84" i="2"/>
  <c r="AL84" i="2" s="1"/>
  <c r="Y84" i="2"/>
  <c r="Z84" i="2" s="1"/>
  <c r="AT76" i="2"/>
  <c r="AU76" i="2" s="1"/>
  <c r="AA80" i="2"/>
  <c r="AA76" i="2" s="1"/>
  <c r="O44" i="2"/>
  <c r="F38" i="2"/>
  <c r="F50" i="2" s="1"/>
  <c r="G84" i="2"/>
  <c r="F86" i="2"/>
  <c r="AA78" i="2"/>
  <c r="U84" i="2"/>
  <c r="AD84" i="2"/>
  <c r="X80" i="2"/>
  <c r="AD78" i="2"/>
  <c r="AD76" i="2" s="1"/>
  <c r="AF76" i="2" s="1"/>
  <c r="AD54" i="2"/>
  <c r="AE76" i="2"/>
  <c r="Y56" i="2"/>
  <c r="M64" i="2"/>
  <c r="G45" i="2"/>
  <c r="G51" i="2" s="1"/>
  <c r="M84" i="2"/>
  <c r="Y77" i="2"/>
  <c r="Z77" i="2" s="1"/>
  <c r="G61" i="2"/>
  <c r="R76" i="2"/>
  <c r="P66" i="2"/>
  <c r="G69" i="2"/>
  <c r="G60" i="2"/>
  <c r="F88" i="2"/>
  <c r="AA72" i="2"/>
  <c r="I72" i="2" s="1"/>
  <c r="AG54" i="2"/>
  <c r="AG56" i="2"/>
  <c r="AB80" i="2"/>
  <c r="AC80" i="2" s="1"/>
  <c r="AG79" i="2"/>
  <c r="AI79" i="2" s="1"/>
  <c r="AJ64" i="2"/>
  <c r="AJ60" i="2" s="1"/>
  <c r="AL60" i="2" s="1"/>
  <c r="AJ76" i="2"/>
  <c r="AL76" i="2" s="1"/>
  <c r="L59" i="2"/>
  <c r="O66" i="2"/>
  <c r="I66" i="2" s="1"/>
  <c r="R65" i="2"/>
  <c r="I65" i="2" s="1"/>
  <c r="G55" i="2"/>
  <c r="H55" i="2" s="1"/>
  <c r="M56" i="2"/>
  <c r="G62" i="2"/>
  <c r="F61" i="2"/>
  <c r="AA54" i="2"/>
  <c r="F62" i="2"/>
  <c r="AM76" i="2"/>
  <c r="L76" i="2"/>
  <c r="F77" i="2"/>
  <c r="AB76" i="2"/>
  <c r="AS56" i="2"/>
  <c r="AN54" i="2"/>
  <c r="AO54" i="2" s="1"/>
  <c r="AN58" i="2"/>
  <c r="AO58" i="2" s="1"/>
  <c r="F55" i="2"/>
  <c r="AK56" i="2"/>
  <c r="U56" i="2"/>
  <c r="I56" i="2" s="1"/>
  <c r="L64" i="2"/>
  <c r="F45" i="2"/>
  <c r="F64" i="2" s="1"/>
  <c r="AS64" i="2"/>
  <c r="AS60" i="2" s="1"/>
  <c r="X76" i="2"/>
  <c r="AK58" i="2" l="1"/>
  <c r="AL58" i="2" s="1"/>
  <c r="AL56" i="2"/>
  <c r="I60" i="2"/>
  <c r="AB71" i="2"/>
  <c r="AC71" i="2" s="1"/>
  <c r="AC70" i="2"/>
  <c r="K86" i="2"/>
  <c r="K38" i="2"/>
  <c r="J50" i="2"/>
  <c r="AQ59" i="2"/>
  <c r="AR59" i="2" s="1"/>
  <c r="AR58" i="2"/>
  <c r="J49" i="2"/>
  <c r="Y71" i="2"/>
  <c r="Z71" i="2" s="1"/>
  <c r="Z70" i="2"/>
  <c r="Q88" i="2"/>
  <c r="P84" i="2"/>
  <c r="Q84" i="2" s="1"/>
  <c r="P80" i="2"/>
  <c r="AC59" i="2"/>
  <c r="AB81" i="2"/>
  <c r="AC81" i="2" s="1"/>
  <c r="AC76" i="2"/>
  <c r="Y54" i="2"/>
  <c r="Z54" i="2" s="1"/>
  <c r="Z56" i="2"/>
  <c r="I44" i="2"/>
  <c r="O50" i="2"/>
  <c r="AE59" i="2"/>
  <c r="AF59" i="2" s="1"/>
  <c r="AF58" i="2"/>
  <c r="AI88" i="2"/>
  <c r="AH84" i="2"/>
  <c r="AI84" i="2" s="1"/>
  <c r="I84" i="2"/>
  <c r="J88" i="2"/>
  <c r="K88" i="2" s="1"/>
  <c r="N88" i="2"/>
  <c r="V71" i="2"/>
  <c r="W71" i="2" s="1"/>
  <c r="W70" i="2"/>
  <c r="AR80" i="2"/>
  <c r="AQ76" i="2"/>
  <c r="AR76" i="2" s="1"/>
  <c r="AT52" i="2"/>
  <c r="AT65" i="2"/>
  <c r="AU65" i="2" s="1"/>
  <c r="F51" i="2"/>
  <c r="K49" i="2"/>
  <c r="W88" i="2"/>
  <c r="V80" i="2"/>
  <c r="W80" i="2" s="1"/>
  <c r="M54" i="2"/>
  <c r="J56" i="2"/>
  <c r="K56" i="2" s="1"/>
  <c r="N56" i="2"/>
  <c r="L81" i="2"/>
  <c r="N84" i="2"/>
  <c r="O41" i="2"/>
  <c r="O47" i="2" s="1"/>
  <c r="P71" i="2"/>
  <c r="Q71" i="2" s="1"/>
  <c r="Q70" i="2"/>
  <c r="AT71" i="2"/>
  <c r="AU71" i="2" s="1"/>
  <c r="AU70" i="2"/>
  <c r="H86" i="2"/>
  <c r="AQ71" i="2"/>
  <c r="AR71" i="2" s="1"/>
  <c r="AR70" i="2"/>
  <c r="S59" i="2"/>
  <c r="T58" i="2"/>
  <c r="S80" i="2"/>
  <c r="AO80" i="2"/>
  <c r="AN76" i="2"/>
  <c r="AO76" i="2" s="1"/>
  <c r="AK71" i="2"/>
  <c r="AL71" i="2" s="1"/>
  <c r="AL70" i="2"/>
  <c r="Q59" i="2"/>
  <c r="P81" i="2"/>
  <c r="Q81" i="2" s="1"/>
  <c r="K45" i="2"/>
  <c r="K51" i="2" s="1"/>
  <c r="J51" i="2"/>
  <c r="L71" i="2"/>
  <c r="I70" i="2"/>
  <c r="F70" i="2"/>
  <c r="AQ52" i="2"/>
  <c r="J40" i="2"/>
  <c r="AQ65" i="2"/>
  <c r="I52" i="2"/>
  <c r="AU58" i="2"/>
  <c r="AT59" i="2"/>
  <c r="AU59" i="2" s="1"/>
  <c r="T88" i="2"/>
  <c r="S84" i="2"/>
  <c r="T84" i="2" s="1"/>
  <c r="W59" i="2"/>
  <c r="V81" i="2"/>
  <c r="W81" i="2" s="1"/>
  <c r="AC88" i="2"/>
  <c r="AB84" i="2"/>
  <c r="AC84" i="2" s="1"/>
  <c r="M71" i="2"/>
  <c r="J70" i="2"/>
  <c r="K70" i="2" s="1"/>
  <c r="N70" i="2"/>
  <c r="V84" i="2"/>
  <c r="W84" i="2" s="1"/>
  <c r="AL41" i="2"/>
  <c r="AL47" i="2" s="1"/>
  <c r="AJ47" i="2"/>
  <c r="G64" i="2"/>
  <c r="H64" i="2" s="1"/>
  <c r="H45" i="2"/>
  <c r="H51" i="2" s="1"/>
  <c r="F69" i="2"/>
  <c r="F66" i="2" s="1"/>
  <c r="I69" i="2"/>
  <c r="AD41" i="2"/>
  <c r="I42" i="2"/>
  <c r="AF42" i="2"/>
  <c r="AF48" i="2" s="1"/>
  <c r="I64" i="2"/>
  <c r="H62" i="2"/>
  <c r="H69" i="2"/>
  <c r="K69" i="2"/>
  <c r="K62" i="2"/>
  <c r="J66" i="2"/>
  <c r="K66" i="2" s="1"/>
  <c r="Q66" i="2"/>
  <c r="J64" i="2"/>
  <c r="K64" i="2" s="1"/>
  <c r="N64" i="2"/>
  <c r="F35" i="2"/>
  <c r="F47" i="2" s="1"/>
  <c r="J60" i="2"/>
  <c r="K60" i="2" s="1"/>
  <c r="AF60" i="2"/>
  <c r="H61" i="2"/>
  <c r="I79" i="2"/>
  <c r="I41" i="2"/>
  <c r="K61" i="2"/>
  <c r="J77" i="2"/>
  <c r="K77" i="2" s="1"/>
  <c r="F84" i="2"/>
  <c r="H84" i="2" s="1"/>
  <c r="O76" i="2"/>
  <c r="F79" i="2"/>
  <c r="F60" i="2"/>
  <c r="H60" i="2" s="1"/>
  <c r="F65" i="2"/>
  <c r="U58" i="2"/>
  <c r="F56" i="2"/>
  <c r="U78" i="2"/>
  <c r="AK54" i="2"/>
  <c r="AL54" i="2" s="1"/>
  <c r="AS58" i="2"/>
  <c r="AS78" i="2"/>
  <c r="G66" i="2"/>
  <c r="H66" i="2" s="1"/>
  <c r="U54" i="2"/>
  <c r="I54" i="2" s="1"/>
  <c r="AN59" i="2"/>
  <c r="AO59" i="2" s="1"/>
  <c r="AS54" i="2"/>
  <c r="M58" i="2"/>
  <c r="G56" i="2"/>
  <c r="H56" i="2" s="1"/>
  <c r="M78" i="2"/>
  <c r="G77" i="2"/>
  <c r="H77" i="2" s="1"/>
  <c r="AG58" i="2"/>
  <c r="AG78" i="2"/>
  <c r="AI78" i="2" s="1"/>
  <c r="Y58" i="2"/>
  <c r="Z58" i="2" s="1"/>
  <c r="Y78" i="2"/>
  <c r="Z78" i="2" s="1"/>
  <c r="F42" i="2"/>
  <c r="F48" i="2" s="1"/>
  <c r="AK59" i="2"/>
  <c r="AL59" i="2" s="1"/>
  <c r="I58" i="2" l="1"/>
  <c r="J52" i="2"/>
  <c r="K40" i="2"/>
  <c r="K52" i="2" s="1"/>
  <c r="I71" i="2"/>
  <c r="F71" i="2"/>
  <c r="T59" i="2"/>
  <c r="S81" i="2"/>
  <c r="T81" i="2" s="1"/>
  <c r="N54" i="2"/>
  <c r="J71" i="2"/>
  <c r="K71" i="2" s="1"/>
  <c r="N71" i="2"/>
  <c r="G71" i="2"/>
  <c r="H71" i="2" s="1"/>
  <c r="Q80" i="2"/>
  <c r="P76" i="2"/>
  <c r="K42" i="2"/>
  <c r="K48" i="2" s="1"/>
  <c r="I48" i="2"/>
  <c r="T80" i="2"/>
  <c r="S76" i="2"/>
  <c r="T76" i="2" s="1"/>
  <c r="J58" i="2"/>
  <c r="K58" i="2" s="1"/>
  <c r="N58" i="2"/>
  <c r="AF41" i="2"/>
  <c r="AF47" i="2" s="1"/>
  <c r="AD47" i="2"/>
  <c r="AR65" i="2"/>
  <c r="J65" i="2"/>
  <c r="K65" i="2" s="1"/>
  <c r="G65" i="2"/>
  <c r="H65" i="2" s="1"/>
  <c r="J84" i="2"/>
  <c r="K84" i="2" s="1"/>
  <c r="I50" i="2"/>
  <c r="K44" i="2"/>
  <c r="K50" i="2" s="1"/>
  <c r="K41" i="2"/>
  <c r="I47" i="2"/>
  <c r="F43" i="2"/>
  <c r="F49" i="2" s="1"/>
  <c r="J78" i="2"/>
  <c r="N78" i="2"/>
  <c r="Q76" i="2"/>
  <c r="I78" i="2"/>
  <c r="G58" i="2"/>
  <c r="M59" i="2"/>
  <c r="M80" i="2"/>
  <c r="Y59" i="2"/>
  <c r="Y80" i="2"/>
  <c r="F78" i="2"/>
  <c r="G78" i="2"/>
  <c r="M76" i="2"/>
  <c r="AG59" i="2"/>
  <c r="AG81" i="2" s="1"/>
  <c r="AG80" i="2"/>
  <c r="AG76" i="2" s="1"/>
  <c r="AI76" i="2" s="1"/>
  <c r="AS59" i="2"/>
  <c r="AS81" i="2" s="1"/>
  <c r="AS80" i="2"/>
  <c r="AS76" i="2" s="1"/>
  <c r="U59" i="2"/>
  <c r="I59" i="2" s="1"/>
  <c r="U80" i="2"/>
  <c r="I80" i="2" s="1"/>
  <c r="F58" i="2"/>
  <c r="G59" i="2" l="1"/>
  <c r="H59" i="2" s="1"/>
  <c r="H58" i="2"/>
  <c r="Y81" i="2"/>
  <c r="Z81" i="2" s="1"/>
  <c r="Z59" i="2"/>
  <c r="M81" i="2"/>
  <c r="J59" i="2"/>
  <c r="K59" i="2" s="1"/>
  <c r="N59" i="2"/>
  <c r="N76" i="2"/>
  <c r="J81" i="2"/>
  <c r="N81" i="2"/>
  <c r="AI81" i="2"/>
  <c r="I81" i="2"/>
  <c r="Y76" i="2"/>
  <c r="Z76" i="2" s="1"/>
  <c r="Z80" i="2"/>
  <c r="J80" i="2"/>
  <c r="K80" i="2" s="1"/>
  <c r="N80" i="2"/>
  <c r="K78" i="2"/>
  <c r="H78" i="2"/>
  <c r="F59" i="2"/>
  <c r="F54" i="2"/>
  <c r="F80" i="2"/>
  <c r="F76" i="2" s="1"/>
  <c r="U76" i="2"/>
  <c r="I76" i="2" s="1"/>
  <c r="G80" i="2"/>
  <c r="H80" i="2" s="1"/>
  <c r="F81" i="2"/>
  <c r="G81" i="2"/>
  <c r="H81" i="2" s="1"/>
  <c r="K81" i="2" l="1"/>
  <c r="G57" i="2"/>
  <c r="H57" i="2" s="1"/>
  <c r="G54" i="2" l="1"/>
  <c r="H54" i="2" s="1"/>
  <c r="V54" i="2"/>
  <c r="G14" i="2"/>
  <c r="H14" i="2" s="1"/>
  <c r="V11" i="2"/>
  <c r="G38" i="2"/>
  <c r="G50" i="2" s="1"/>
  <c r="G11" i="2" l="1"/>
  <c r="H11" i="2" s="1"/>
  <c r="V35" i="2"/>
  <c r="W11" i="2"/>
  <c r="W35" i="2" s="1"/>
  <c r="W47" i="2" s="1"/>
  <c r="J11" i="2"/>
  <c r="K11" i="2" s="1"/>
  <c r="W54" i="2"/>
  <c r="J54" i="2"/>
  <c r="K54" i="2" s="1"/>
  <c r="H38" i="2"/>
  <c r="H50" i="2" s="1"/>
  <c r="G35" i="2"/>
  <c r="G47" i="2" s="1"/>
  <c r="V79" i="2"/>
  <c r="V47" i="2" l="1"/>
  <c r="J35" i="2"/>
  <c r="W79" i="2"/>
  <c r="J79" i="2"/>
  <c r="K79" i="2" s="1"/>
  <c r="H35" i="2"/>
  <c r="H47" i="2" s="1"/>
  <c r="V76" i="2"/>
  <c r="G79" i="2"/>
  <c r="H79" i="2" s="1"/>
  <c r="K35" i="2" l="1"/>
  <c r="K47" i="2" s="1"/>
  <c r="J47" i="2"/>
  <c r="W76" i="2"/>
  <c r="J76" i="2"/>
  <c r="K76" i="2" s="1"/>
  <c r="G76" i="2"/>
  <c r="H76" i="2" s="1"/>
</calcChain>
</file>

<file path=xl/sharedStrings.xml><?xml version="1.0" encoding="utf-8"?>
<sst xmlns="http://schemas.openxmlformats.org/spreadsheetml/2006/main" count="163" uniqueCount="62">
  <si>
    <t xml:space="preserve">Приложение 2 </t>
  </si>
  <si>
    <t xml:space="preserve"> Таблица 1</t>
  </si>
  <si>
    <t>№</t>
  </si>
  <si>
    <t>Источники финансирования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</si>
  <si>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</si>
  <si>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</si>
  <si>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</si>
  <si>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</si>
  <si>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</si>
  <si>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</si>
  <si>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</si>
  <si>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</si>
  <si>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</si>
  <si>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</si>
  <si>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</si>
  <si>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</si>
  <si>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</si>
  <si>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</si>
  <si>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</si>
  <si>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</si>
  <si>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</t>
  </si>
  <si>
    <t>Исполнение, %</t>
  </si>
  <si>
    <t>ИТОГО:</t>
  </si>
  <si>
    <t>ВСЕГО по Программе</t>
  </si>
  <si>
    <t>Факт (кассовый расход)</t>
  </si>
  <si>
    <t>1.</t>
  </si>
  <si>
    <t>Федеральный бюджет</t>
  </si>
  <si>
    <t>Иные источники финансирования (привлечённые)</t>
  </si>
  <si>
    <t>ВСЕГО:</t>
  </si>
  <si>
    <t>Бюджет ХМАО-Югры</t>
  </si>
  <si>
    <t>кроме того за счет средств остатков местного бюджета предыдущих лет в рамках реализации МП</t>
  </si>
  <si>
    <t>2.</t>
  </si>
  <si>
    <t>3.</t>
  </si>
  <si>
    <t>4.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</si>
  <si>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</si>
  <si>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Финансовые затраты на реализацию (тыс.рублей), </t>
  </si>
  <si>
    <t>В том числе:</t>
  </si>
  <si>
    <t>Инвестиции в объекты муниципальной собственности</t>
  </si>
  <si>
    <t>Прочие расходы</t>
  </si>
  <si>
    <t>Ответственный исполнитель/соисполнитель</t>
  </si>
  <si>
    <t>Ответственный исполнитель ( МКУ "УГЗиПг.Урай")</t>
  </si>
  <si>
    <t>местный бюджет</t>
  </si>
  <si>
    <t>Реализация основных мероприятий проекта «Формирование комфортной городской среды» (1;2;3;4;5;6)</t>
  </si>
  <si>
    <t xml:space="preserve">МКУ 
«УГЗиП г.Урай»;
МКУ 
«УКС г.Урай»
</t>
  </si>
  <si>
    <t>Благоустройство территорий муниципального образования (1;2;4;5)</t>
  </si>
  <si>
    <t xml:space="preserve">МКУ 
«УГЗиП г.Урай»;
МКУ 
«УКС г.Урай»;
МКУ «УЖКХ г.Урай»
</t>
  </si>
  <si>
    <t xml:space="preserve">Изготовление и установка объектов внешнего благоустройства  на общественных территориях
(6)
</t>
  </si>
  <si>
    <t xml:space="preserve">МКУ 
«УГЗиП г.Урай»;
МКУ
«УКС г.Урай»;
МКУ «УЖКХ г.Урай»
</t>
  </si>
  <si>
    <t xml:space="preserve">Проведение конкурсов по благоустройству территорий города Урай, участие в конкурсах 
(3)
</t>
  </si>
  <si>
    <t xml:space="preserve">МКУ
«УГЗиП г.Урай»
МКУ
 «УЖКХ г.Урай»
</t>
  </si>
  <si>
    <t xml:space="preserve">Соисполнитель 1
("МКУ УКС г.Урай")
</t>
  </si>
  <si>
    <t xml:space="preserve">Соисполнитель 2
("МКУ УЖКХ г.Урай")
</t>
  </si>
  <si>
    <t>Комитет по финансам администрации города Урай</t>
  </si>
  <si>
    <t>Приложение к Порядку принятия решения о разработке муниципальных  программ муниципального образования городской округ город Урай, их формирования, утверждения, корректировки и реализации</t>
  </si>
  <si>
    <t xml:space="preserve">МКУ УКС:
В рамках данного мероприятия финансируются следующие объекты: 
-  "Благоустройство набережной реки Конда имени Александра Петрова" в сумме 121 494,9 тыс.руб., в т.ч.: за счет средств федерального бюджета 75 802,0 тыс.руб., окружного бюджета 18 103,9 тыс.руб., местного бюджета 27 589,0 тыс.руб. заключены контракты на выполнение СМР в сумме 90 468,1 тыс.руб., выполнены СМР в сумме 52 873,5 тыс.руб. в т.ч.: за счет федерального бюджета 49 687,8 тыс.руб., за счет средств окружного бюджета 2 791,9 тыс.руб., местного бюджета 393,8 тыс.руб. Заключены контракты и договора на выполнение проектных работ, инженерно-геодезических и геологических изысканий, историко-культурной экспертизе, тех.присоединений, в сумме 5 455,9 тыс.руб., работы выполнены и оплачены. Состоялись аукционы и объявлены победители на выполнение работ по изготовлению и монтажу павильона в сумме 12 572,4 тыс.руб., по стр-ву фундамента под павильон в сумме 4 608,3 тыс.руб., заключены договора на выполнение работ по сетям водоснабжения в сумме 658,0 тыс.руб. и объявлен аукцион на выполнение работ по сетям водоотведения;                                                                                                                                        
 -  "Благоустройство дворовой территории в районе жилых домов №№12-16, мкр. 3" в сумме 18 717,1 тыс. руб., в т.ч. за счет средств окружного бюджета в сумме 16 016,4 тыс.руб.,местного бюджета в сумме 2 700,7 тыс.руб., заключены контракты и договора на выполнение СМР в сумме 15 126,2 тыс.руб.,в т.ч. за счет средств округа 12 555,6 тыс.руб., за счет средств местного бюджета 1 720,9 тыс.руб. Выполнены и оплачены СМР в сумме 1 040,2 тыс.руб., в т.ч. за счет средств округа 936,2, за счет местного бюджета 104,0 тыс.руб., также за счет средств местного бюджета заключены и выполнены договора на проектные работы, негосударственную экспертизу в сумме 315,0 тыс.руб., заключены договора на поставку МАФ и устройство тротуаров;                                                                                     
-"Рекреационная зона в районе ДС "Звезды Югры" в сумме 225,0 тыс.руб., выполнены и оплачены проектные работы и услуги негосударственной экспертизы в сумме 125,0 тыс.руб.;                                                                                                                            -"Благоустройство территории в районе мкр. 1 вдоль улицы Ленина, Бульвар "Содружества" в сумме   4,4 тыс. руб., заключен договор на тех. присоединение со сроком исполнения в 2022 году.    
МКУ УГЗиП:
- Оказана услуга по разработке дизайн-макетов 2-х общественных территорий, вошедших в перечень территорий для проведения рейтингового голосования на сумму 100,00 руб;  
- Исполнены контракты на изготовление трех баннеров в рамках агитации рейтингового голосования на сумму 18,9 руб
</t>
  </si>
  <si>
    <t>МКУ УКС:
В рамках данного мероприятия финансируются следующие объекты:                                                                                                                                                                                                                                                 
 - "Кладбище 2"А" (2 этап)  в сумме  662,2 тыс. руб., выполнены  и оплачены проектные работы по обоснованию размера санитарно-защитной зоны и работы по описанию местоположения границ в размере 73,8 тыс.руб., выполнены  и оплачены работы по устройству оргаждения в сумме 494,3 тыс.руб.;                                                                                                                               
 - "Благоустройство дворовой территории жилого дома №7 мкр. Западный" в сумме 289,0 тыс. руб., был заключен контракт на выполнение проектных работ, контракт с проектировщиком расторгнут по соглашению сторон;                                                                                                                                                -
 -"Наружные сети освещения территории МБОУ СОШ № 12 г.Урай" в сумме 1 699,9 тыс.руб., выполнены и оплачены работы по освещению объекта в сумме 1 661,0 тыс.руб., заключен договор на выполнение кадастровых работ в сумме 38,3 тыс.руб. со сроком исполнения в 4 квартале;                                                                                                                                -
-«Благоустройство общественной территории мкр. Аэропорт, в районе ДС «Звезды Югры»  в сумме  409,0 тыс. руб., выполнены работы по устройству видеонаблюдения в сумме 402,3 тыс.руб.;                                                                                                                                         -"Установка бордюров по улице Ленина" в сумме 10 000,0 тыс. руб. СМР выполнены и оплачены в сумме 9 465,0  тыс.руб., заключен договор на установку бордюров в сумме 534,9 тыс.руб. со сроком исполнения в 4 квартале;                                                                                       
 - "Благоустройство дворовой территории в районе жилых домов №№12-16, мкр. 3" в сумме 921,1 тыс. руб., выполнены и оплачены проектные работы и по проведению негосуд.экспертизы в сумме 315,0 тыс.руб., заключен договор на изготовление и поставку МАФ в сумме 534,6 тыс.руб.;                                                                                                                                                                                                                                                                                                                                                                                          
"Благоустройство придомовой территории каре жилых домов №№76,80,84 в микрорайоне 1А" в сумме  172,8 тыс. руб. выполнены и оплачены работы по изготовлению скамеек и урн в сумме 172,8 тыс.руб.;                                                                                                                                                          
- "Наружные инженерные сети к нестационарному объекту в районе детского парка "Солнышко" в сумме  849,9 тыс.руб. работы по устр-ву сетей эл.снабжения,наружных инженерных сетей  выполнены и оплачены, заключен договор на изготовление тех.планов;                       
  - "Обустройство кладбища №2" в сумме  2 002,0 тыс.руб. заключен контракт на выполнение ПИР, для исполнения контракта необходимо провести переутверждение проекта планировки на разделение зем.уч-ков;      
-"Устройство парковки в районе жилого дома 32 в мкр.2" в сумме 822,5 тыс. руб. работы выполнены и оплачены;                                                                                                                                                                                                              
-"Благоустройство общественных и дворовых территорий" в сумме 11 206,0 тыс.руб. заключено Соглашение №2 к Контракту № 1 от 15.07.2021 на выполнение СМР со сроком исполнения в 4 квартале;                                                                                                                                -"Благоустройство парка у мечети" в сумме 13 446,0 тыс.руб., заключено Соглашение № 2 к Контракту № 2 от 15.07.2021 на выполнение СМР со сроком исполнения в 4 квартале;                                                                                                                                  По объектам "Благоустройство территорий в микрорайоне "Солнечный", "Водоотведение в районе жилого дома №71, мкр.1Д", "Благоустройство территории в микрорайоне Солнечный по ул.Светлая, ул.Задорная", проезд №1, проезд №3  в сумме 120,0 тыс.руб. заключены договора на изготовление тех. планов со сроком исполнения в 4 квартале;                                                                                                                                        -"Благоустройство общественной территории ограниченной улицами Парковая,Узбекистанская, Южная  в районе мечети" в сумме 400,0 тыс. руб. планируется заключение договора на видеонаблюдение;                                                                                                                                                                                                             
МКУ УЖКХ: 
Благоустройство территорий муниципального образования  - 365,8 тыс. ру. , в том числе : 
- Выполнены работ по демонтажу новогодней иллюминации на сумму 179,8 тыс.руб.;
 -Работы по ремонту светодиодных консолей на опорах уличного освещения -186,0</t>
  </si>
  <si>
    <t xml:space="preserve">Комплексный план (сетевой график) по  реализации в 2021 году финансовых средств муниципальной программы "Формирование современной городской среды МО г.Урай" 2018-2022г. по состоянию на 01.10.2021 года </t>
  </si>
  <si>
    <t>По объекту "Благоустройство набережной реки Конда имени А.Петрова" по результатам 3 квартала под расходными обязательствами находятся контракты в сумме 95 877,8 тыс.руб., не исполнено расходных обязательств в сумме 38 302,4 тыс.руб., согласно заключенным контрактам № 071 и № 110 на выполнение СМР срок исполнения работ в октябре месяце, оплата в ноябре. По оставшимся плановым ассигнованиям в сумме 9 020,9 тыс.руб. в 3 квартале состоялись торги на выполнение работ в 4 квартале.   По объекту "Благоустройство дворовой территории в районе жилых домов №№12-16, мкр.3 подрядной организацией нарушены сроки исполнения контракта (ведутся претензионные работы). Исполнение расходных обязательств планируется осуществить в 4 квартале.</t>
  </si>
  <si>
    <t>МКУ УКС:
По лимитам бюджетных обязательств текущего года план за 9 месяцев составил 2 122,1 тыс.руб., исполнено расходных обязательств за 9 месяцев на сумму 1 538,9 тыс.руб., экономия по факту выполненных работ составила 63,2 тыс. руб. По объектам "Благоустройство территорий в микрорайоне "Солнечный", "Водоотведение в районе жилого дома №71, мкр.1Д", "Благоустройство территории в микрорайоне Солнечный по ул.Светлая, ул.Задорная", проезд №1, проезд №3  в сумме 120,0 тыс.руб. заключены договора на изготовление тех. планов со сроком исполнения в 4 квартале;                                                                                                                                        По объекту "Благоустройство общественной территории ограниченной улицами Парковая,Узбекистанская, Южная  в районе мечети" в сумме 400,0 тыс. руб. планируется заключение договора на видеонаблюдение.
МКУ УЖКХ:
Отклонения сложились по причине отсутствия необходимости для выполнения работ по восстановлению и ремонту новогоднего ледового городка</t>
  </si>
  <si>
    <t>МКУ УКС: Срок исполнения контракта на изготовление и установку на набережной реки Конда имени Александра Петрова арт-объекта, символизирующего птицу Сури -4 квартал</t>
  </si>
  <si>
    <t xml:space="preserve"> МКУ «УКС г.Урай» на изготовление и установку на набережной реки Конда имени Александра Петрова арт-объекта, символизирующего птицу Сури: 1200,0 тыс.руб – бюджет ХМАО-Югры; 551,3 тыс.руб – местный бюджет.
МКУ «УЖКХ г.Урай» на установку беседки в районе Управления социальной защиты населения: 500,0 тыс.руб – бюджет ХМАО-Югры; 219,0 тыс.руб – местный бюджет - выполнено</t>
  </si>
  <si>
    <t xml:space="preserve">Директор  МКУ "УГЗиП г.Урай"                                   Л.В.Фильченко          
«15 »октября 2021г. _________________
                                подпись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</si>
</sst>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3" fontId="2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vertical="top" wrapText="1"/>
    </xf>
    <xf numFmtId="4" fontId="8" fillId="2" borderId="0" xfId="0" applyNumberFormat="1" applyFont="1" applyFill="1" applyBorder="1" applyAlignment="1"/>
    <xf numFmtId="4" fontId="1" fillId="2" borderId="1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/>
    <xf numFmtId="4" fontId="2" fillId="2" borderId="0" xfId="0" applyNumberFormat="1" applyFont="1" applyFill="1" applyBorder="1" applyAlignment="1"/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/>
    <xf numFmtId="4" fontId="7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right" indent="15"/>
    </xf>
    <xf numFmtId="4" fontId="10" fillId="2" borderId="0" xfId="0" applyNumberFormat="1" applyFont="1" applyFill="1" applyBorder="1"/>
    <xf numFmtId="4" fontId="2" fillId="2" borderId="0" xfId="0" applyNumberFormat="1" applyFont="1" applyFill="1" applyBorder="1" applyAlignment="1">
      <alignment wrapText="1"/>
    </xf>
    <xf numFmtId="4" fontId="9" fillId="2" borderId="0" xfId="0" applyNumberFormat="1" applyFont="1" applyFill="1" applyBorder="1" applyAlignment="1"/>
    <xf numFmtId="4" fontId="10" fillId="2" borderId="0" xfId="0" applyNumberFormat="1" applyFont="1" applyFill="1" applyBorder="1" applyAlignment="1"/>
    <xf numFmtId="4" fontId="2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/>
    <xf numFmtId="4" fontId="14" fillId="2" borderId="0" xfId="0" applyNumberFormat="1" applyFont="1" applyFill="1" applyBorder="1" applyAlignment="1"/>
    <xf numFmtId="3" fontId="8" fillId="2" borderId="0" xfId="0" applyNumberFormat="1" applyFont="1" applyFill="1" applyBorder="1"/>
    <xf numFmtId="4" fontId="12" fillId="2" borderId="0" xfId="0" applyNumberFormat="1" applyFont="1" applyFill="1" applyBorder="1"/>
    <xf numFmtId="4" fontId="16" fillId="2" borderId="0" xfId="0" applyNumberFormat="1" applyFont="1" applyFill="1" applyBorder="1"/>
    <xf numFmtId="4" fontId="8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/>
    <xf numFmtId="4" fontId="3" fillId="2" borderId="0" xfId="0" applyNumberFormat="1" applyFont="1" applyFill="1" applyBorder="1" applyAlignment="1">
      <alignment horizontal="left" vertical="top"/>
    </xf>
    <xf numFmtId="4" fontId="8" fillId="2" borderId="1" xfId="0" applyNumberFormat="1" applyFont="1" applyFill="1" applyBorder="1" applyAlignment="1"/>
    <xf numFmtId="4" fontId="8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vertical="top" wrapText="1"/>
    </xf>
    <xf numFmtId="4" fontId="15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wrapText="1"/>
    </xf>
    <xf numFmtId="164" fontId="15" fillId="2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164" fontId="15" fillId="3" borderId="1" xfId="0" applyNumberFormat="1" applyFont="1" applyFill="1" applyBorder="1" applyAlignment="1">
      <alignment horizontal="right" wrapText="1"/>
    </xf>
    <xf numFmtId="164" fontId="15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right" vertical="top" wrapText="1"/>
    </xf>
    <xf numFmtId="3" fontId="17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/>
    </xf>
    <xf numFmtId="4" fontId="8" fillId="3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4" fontId="18" fillId="2" borderId="2" xfId="0" applyNumberFormat="1" applyFont="1" applyFill="1" applyBorder="1" applyAlignment="1">
      <alignment horizontal="left" vertical="top" wrapText="1"/>
    </xf>
    <xf numFmtId="4" fontId="18" fillId="2" borderId="4" xfId="0" applyNumberFormat="1" applyFont="1" applyFill="1" applyBorder="1" applyAlignment="1">
      <alignment horizontal="left" vertical="top" wrapText="1"/>
    </xf>
    <xf numFmtId="4" fontId="18" fillId="2" borderId="3" xfId="0" applyNumberFormat="1" applyFont="1" applyFill="1" applyBorder="1" applyAlignment="1">
      <alignment horizontal="left" vertical="top" wrapText="1"/>
    </xf>
    <xf numFmtId="4" fontId="18" fillId="2" borderId="1" xfId="0" applyNumberFormat="1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center" vertical="top" wrapText="1"/>
    </xf>
    <xf numFmtId="4" fontId="1" fillId="3" borderId="4" xfId="0" applyNumberFormat="1" applyFont="1" applyFill="1" applyBorder="1" applyAlignment="1">
      <alignment horizontal="center" vertical="top" wrapText="1"/>
    </xf>
    <xf numFmtId="4" fontId="1" fillId="3" borderId="3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8"/>
  <sheetViews>
    <sheetView showGridLines="0" tabSelected="1" zoomScale="71" zoomScaleNormal="71" workbookViewId="0">
      <pane xSplit="5" ySplit="10" topLeftCell="AE55" activePane="bottomRight" state="frozen"/>
      <selection pane="topRight" activeCell="F1" sqref="F1"/>
      <selection pane="bottomLeft" activeCell="A13" sqref="A13"/>
      <selection pane="bottomRight" activeCell="B103" sqref="B103:C103"/>
    </sheetView>
  </sheetViews>
  <sheetFormatPr defaultRowHeight="12.75" x14ac:dyDescent="0.2"/>
  <cols>
    <col min="1" max="1" width="6" style="9" customWidth="1"/>
    <col min="2" max="2" width="22.42578125" style="9" customWidth="1"/>
    <col min="3" max="3" width="11.28515625" style="9" customWidth="1"/>
    <col min="4" max="4" width="7.140625" style="9" hidden="1" customWidth="1"/>
    <col min="5" max="5" width="13.42578125" style="9" customWidth="1"/>
    <col min="6" max="8" width="11.140625" style="23" customWidth="1"/>
    <col min="9" max="11" width="11.140625" style="23" hidden="1" customWidth="1"/>
    <col min="12" max="47" width="8.140625" style="9" customWidth="1"/>
    <col min="48" max="48" width="78.5703125" style="9" customWidth="1"/>
    <col min="49" max="49" width="38" style="9" customWidth="1"/>
    <col min="50" max="52" width="9.140625" style="9"/>
    <col min="53" max="53" width="10.85546875" style="9" customWidth="1"/>
    <col min="54" max="16384" width="9.140625" style="9"/>
  </cols>
  <sheetData>
    <row r="1" spans="1:49" ht="75.75" customHeight="1" x14ac:dyDescent="0.25">
      <c r="A1" s="22" t="s">
        <v>0</v>
      </c>
      <c r="S1" s="24"/>
      <c r="T1" s="24"/>
      <c r="U1" s="87"/>
      <c r="V1" s="87"/>
      <c r="W1" s="87"/>
      <c r="X1" s="87"/>
      <c r="Y1" s="87"/>
      <c r="Z1" s="87"/>
      <c r="AA1" s="87"/>
      <c r="AB1" s="87"/>
      <c r="AC1" s="25"/>
      <c r="AV1" s="40"/>
      <c r="AW1" s="41" t="s">
        <v>53</v>
      </c>
    </row>
    <row r="2" spans="1:49" ht="12" customHeight="1" x14ac:dyDescent="0.25">
      <c r="A2" s="7"/>
      <c r="B2" s="4"/>
      <c r="C2" s="4"/>
      <c r="D2" s="4"/>
      <c r="E2" s="4"/>
      <c r="F2" s="26"/>
      <c r="G2" s="26"/>
      <c r="H2" s="26"/>
      <c r="I2" s="26"/>
      <c r="J2" s="26"/>
      <c r="K2" s="2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5"/>
      <c r="AA2" s="85"/>
      <c r="AB2" s="85"/>
      <c r="AC2" s="7"/>
    </row>
    <row r="3" spans="1:49" ht="12" customHeight="1" x14ac:dyDescent="0.25">
      <c r="A3" s="7"/>
      <c r="B3" s="4"/>
      <c r="C3" s="4"/>
      <c r="D3" s="4"/>
      <c r="E3" s="4"/>
      <c r="F3" s="26"/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5"/>
      <c r="AA3" s="27"/>
      <c r="AB3" s="27"/>
      <c r="AC3" s="7"/>
      <c r="AV3" s="85" t="s">
        <v>1</v>
      </c>
      <c r="AW3" s="85"/>
    </row>
    <row r="4" spans="1:49" ht="18" customHeight="1" x14ac:dyDescent="0.2">
      <c r="A4" s="70" t="s">
        <v>56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</row>
    <row r="5" spans="1:49" ht="18" customHeight="1" x14ac:dyDescent="0.25">
      <c r="A5" s="28"/>
      <c r="B5" s="29"/>
      <c r="C5" s="29"/>
      <c r="D5" s="29"/>
      <c r="E5" s="29"/>
      <c r="F5" s="30"/>
      <c r="G5" s="30"/>
      <c r="H5" s="30"/>
      <c r="I5" s="30"/>
      <c r="J5" s="30"/>
      <c r="K5" s="30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4"/>
      <c r="AC5" s="7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24.75" customHeight="1" x14ac:dyDescent="0.2">
      <c r="A6" s="71" t="s">
        <v>2</v>
      </c>
      <c r="B6" s="71" t="s">
        <v>34</v>
      </c>
      <c r="C6" s="71" t="s">
        <v>39</v>
      </c>
      <c r="D6" s="11"/>
      <c r="E6" s="71" t="s">
        <v>3</v>
      </c>
      <c r="F6" s="83" t="s">
        <v>35</v>
      </c>
      <c r="G6" s="83"/>
      <c r="H6" s="83"/>
      <c r="I6" s="57"/>
      <c r="J6" s="57"/>
      <c r="K6" s="57"/>
      <c r="L6" s="71" t="s">
        <v>4</v>
      </c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 t="s">
        <v>5</v>
      </c>
      <c r="AW6" s="82" t="s">
        <v>6</v>
      </c>
    </row>
    <row r="7" spans="1:49" ht="33" customHeight="1" x14ac:dyDescent="0.2">
      <c r="A7" s="71"/>
      <c r="B7" s="71"/>
      <c r="C7" s="71"/>
      <c r="D7" s="11"/>
      <c r="E7" s="71"/>
      <c r="F7" s="83"/>
      <c r="G7" s="83"/>
      <c r="H7" s="83"/>
      <c r="I7" s="57"/>
      <c r="J7" s="57"/>
      <c r="K7" s="57"/>
      <c r="L7" s="71" t="s">
        <v>7</v>
      </c>
      <c r="M7" s="71"/>
      <c r="N7" s="71"/>
      <c r="O7" s="71" t="s">
        <v>8</v>
      </c>
      <c r="P7" s="71"/>
      <c r="Q7" s="71"/>
      <c r="R7" s="71" t="s">
        <v>9</v>
      </c>
      <c r="S7" s="71"/>
      <c r="T7" s="71"/>
      <c r="U7" s="71" t="s">
        <v>10</v>
      </c>
      <c r="V7" s="71"/>
      <c r="W7" s="71"/>
      <c r="X7" s="71" t="s">
        <v>11</v>
      </c>
      <c r="Y7" s="71"/>
      <c r="Z7" s="71"/>
      <c r="AA7" s="71" t="s">
        <v>12</v>
      </c>
      <c r="AB7" s="71"/>
      <c r="AC7" s="71"/>
      <c r="AD7" s="71" t="s">
        <v>13</v>
      </c>
      <c r="AE7" s="71"/>
      <c r="AF7" s="71"/>
      <c r="AG7" s="71" t="s">
        <v>14</v>
      </c>
      <c r="AH7" s="71"/>
      <c r="AI7" s="71"/>
      <c r="AJ7" s="71" t="s">
        <v>15</v>
      </c>
      <c r="AK7" s="71"/>
      <c r="AL7" s="71"/>
      <c r="AM7" s="71" t="s">
        <v>16</v>
      </c>
      <c r="AN7" s="71"/>
      <c r="AO7" s="71"/>
      <c r="AP7" s="71" t="s">
        <v>17</v>
      </c>
      <c r="AQ7" s="71"/>
      <c r="AR7" s="71"/>
      <c r="AS7" s="71" t="s">
        <v>18</v>
      </c>
      <c r="AT7" s="71"/>
      <c r="AU7" s="71"/>
      <c r="AV7" s="71"/>
      <c r="AW7" s="82"/>
    </row>
    <row r="8" spans="1:49" ht="42" customHeight="1" x14ac:dyDescent="0.2">
      <c r="A8" s="71"/>
      <c r="B8" s="71"/>
      <c r="C8" s="71"/>
      <c r="D8" s="11"/>
      <c r="E8" s="71"/>
      <c r="F8" s="43" t="s">
        <v>19</v>
      </c>
      <c r="G8" s="43" t="s">
        <v>24</v>
      </c>
      <c r="H8" s="43" t="s">
        <v>21</v>
      </c>
      <c r="I8" s="58"/>
      <c r="J8" s="58"/>
      <c r="K8" s="58"/>
      <c r="L8" s="21" t="s">
        <v>19</v>
      </c>
      <c r="M8" s="21" t="s">
        <v>20</v>
      </c>
      <c r="N8" s="10" t="s">
        <v>21</v>
      </c>
      <c r="O8" s="21" t="s">
        <v>19</v>
      </c>
      <c r="P8" s="21" t="s">
        <v>20</v>
      </c>
      <c r="Q8" s="10" t="s">
        <v>21</v>
      </c>
      <c r="R8" s="21" t="s">
        <v>19</v>
      </c>
      <c r="S8" s="21" t="s">
        <v>20</v>
      </c>
      <c r="T8" s="10" t="s">
        <v>21</v>
      </c>
      <c r="U8" s="21" t="s">
        <v>19</v>
      </c>
      <c r="V8" s="21" t="s">
        <v>20</v>
      </c>
      <c r="W8" s="10" t="s">
        <v>21</v>
      </c>
      <c r="X8" s="21" t="s">
        <v>19</v>
      </c>
      <c r="Y8" s="21" t="s">
        <v>20</v>
      </c>
      <c r="Z8" s="10" t="s">
        <v>21</v>
      </c>
      <c r="AA8" s="21" t="s">
        <v>19</v>
      </c>
      <c r="AB8" s="21" t="s">
        <v>20</v>
      </c>
      <c r="AC8" s="10" t="s">
        <v>21</v>
      </c>
      <c r="AD8" s="21" t="s">
        <v>19</v>
      </c>
      <c r="AE8" s="21" t="s">
        <v>20</v>
      </c>
      <c r="AF8" s="10" t="s">
        <v>21</v>
      </c>
      <c r="AG8" s="21" t="s">
        <v>19</v>
      </c>
      <c r="AH8" s="21" t="s">
        <v>20</v>
      </c>
      <c r="AI8" s="10" t="s">
        <v>21</v>
      </c>
      <c r="AJ8" s="21" t="s">
        <v>19</v>
      </c>
      <c r="AK8" s="21" t="s">
        <v>20</v>
      </c>
      <c r="AL8" s="10" t="s">
        <v>21</v>
      </c>
      <c r="AM8" s="21" t="s">
        <v>19</v>
      </c>
      <c r="AN8" s="21" t="s">
        <v>20</v>
      </c>
      <c r="AO8" s="10" t="s">
        <v>21</v>
      </c>
      <c r="AP8" s="21" t="s">
        <v>19</v>
      </c>
      <c r="AQ8" s="21" t="s">
        <v>20</v>
      </c>
      <c r="AR8" s="10" t="s">
        <v>21</v>
      </c>
      <c r="AS8" s="21" t="s">
        <v>19</v>
      </c>
      <c r="AT8" s="21" t="s">
        <v>20</v>
      </c>
      <c r="AU8" s="10" t="s">
        <v>21</v>
      </c>
      <c r="AV8" s="71"/>
      <c r="AW8" s="82"/>
    </row>
    <row r="9" spans="1:49" ht="44.25" hidden="1" customHeight="1" x14ac:dyDescent="0.2">
      <c r="A9" s="11"/>
      <c r="B9" s="71"/>
      <c r="C9" s="71"/>
      <c r="D9" s="11"/>
      <c r="E9" s="71"/>
      <c r="F9" s="43"/>
      <c r="G9" s="43"/>
      <c r="H9" s="43"/>
      <c r="I9" s="58"/>
      <c r="J9" s="58"/>
      <c r="K9" s="58"/>
      <c r="L9" s="21"/>
      <c r="M9" s="21"/>
      <c r="N9" s="10"/>
      <c r="O9" s="21"/>
      <c r="P9" s="21"/>
      <c r="Q9" s="10"/>
      <c r="R9" s="21"/>
      <c r="S9" s="21"/>
      <c r="T9" s="10"/>
      <c r="U9" s="21"/>
      <c r="V9" s="21"/>
      <c r="W9" s="10"/>
      <c r="X9" s="21"/>
      <c r="Y9" s="21"/>
      <c r="Z9" s="10"/>
      <c r="AA9" s="21"/>
      <c r="AB9" s="21"/>
      <c r="AC9" s="10"/>
      <c r="AD9" s="21"/>
      <c r="AE9" s="21"/>
      <c r="AF9" s="10"/>
      <c r="AG9" s="21"/>
      <c r="AH9" s="21"/>
      <c r="AI9" s="10"/>
      <c r="AJ9" s="21"/>
      <c r="AK9" s="21"/>
      <c r="AL9" s="10"/>
      <c r="AM9" s="21"/>
      <c r="AN9" s="21"/>
      <c r="AO9" s="10"/>
      <c r="AP9" s="21"/>
      <c r="AQ9" s="21"/>
      <c r="AR9" s="10"/>
      <c r="AS9" s="21"/>
      <c r="AT9" s="21"/>
      <c r="AU9" s="10"/>
      <c r="AV9" s="11"/>
      <c r="AW9" s="12"/>
    </row>
    <row r="10" spans="1:49" s="31" customFormat="1" ht="18" customHeight="1" x14ac:dyDescent="0.2">
      <c r="A10" s="1">
        <v>1</v>
      </c>
      <c r="B10" s="1">
        <v>2</v>
      </c>
      <c r="C10" s="1">
        <v>3</v>
      </c>
      <c r="D10" s="1">
        <v>4</v>
      </c>
      <c r="E10" s="1">
        <v>4</v>
      </c>
      <c r="F10" s="44">
        <v>5</v>
      </c>
      <c r="G10" s="44">
        <v>6</v>
      </c>
      <c r="H10" s="44">
        <v>7</v>
      </c>
      <c r="I10" s="59"/>
      <c r="J10" s="59"/>
      <c r="K10" s="59"/>
      <c r="L10" s="1">
        <v>8</v>
      </c>
      <c r="M10" s="1">
        <v>9</v>
      </c>
      <c r="N10" s="1">
        <v>10</v>
      </c>
      <c r="O10" s="1">
        <v>11</v>
      </c>
      <c r="P10" s="1">
        <v>12</v>
      </c>
      <c r="Q10" s="1">
        <v>13</v>
      </c>
      <c r="R10" s="1">
        <v>14</v>
      </c>
      <c r="S10" s="1">
        <v>15</v>
      </c>
      <c r="T10" s="1">
        <v>16</v>
      </c>
      <c r="U10" s="1">
        <v>17</v>
      </c>
      <c r="V10" s="1">
        <v>18</v>
      </c>
      <c r="W10" s="1">
        <v>19</v>
      </c>
      <c r="X10" s="1">
        <v>20</v>
      </c>
      <c r="Y10" s="1">
        <v>21</v>
      </c>
      <c r="Z10" s="1">
        <v>22</v>
      </c>
      <c r="AA10" s="1">
        <v>23</v>
      </c>
      <c r="AB10" s="1">
        <v>24</v>
      </c>
      <c r="AC10" s="1">
        <v>25</v>
      </c>
      <c r="AD10" s="1">
        <v>26</v>
      </c>
      <c r="AE10" s="1">
        <v>27</v>
      </c>
      <c r="AF10" s="1">
        <v>28</v>
      </c>
      <c r="AG10" s="1">
        <v>29</v>
      </c>
      <c r="AH10" s="1">
        <v>30</v>
      </c>
      <c r="AI10" s="1">
        <v>31</v>
      </c>
      <c r="AJ10" s="1">
        <v>32</v>
      </c>
      <c r="AK10" s="1">
        <v>33</v>
      </c>
      <c r="AL10" s="1">
        <v>34</v>
      </c>
      <c r="AM10" s="1">
        <v>35</v>
      </c>
      <c r="AN10" s="1">
        <v>36</v>
      </c>
      <c r="AO10" s="1">
        <v>37</v>
      </c>
      <c r="AP10" s="1">
        <v>38</v>
      </c>
      <c r="AQ10" s="1">
        <v>39</v>
      </c>
      <c r="AR10" s="1">
        <v>40</v>
      </c>
      <c r="AS10" s="1">
        <v>41</v>
      </c>
      <c r="AT10" s="1">
        <v>42</v>
      </c>
      <c r="AU10" s="1">
        <v>43</v>
      </c>
      <c r="AV10" s="61">
        <v>44</v>
      </c>
      <c r="AW10" s="61">
        <v>45</v>
      </c>
    </row>
    <row r="11" spans="1:49" ht="54" customHeight="1" x14ac:dyDescent="0.2">
      <c r="A11" s="80" t="s">
        <v>25</v>
      </c>
      <c r="B11" s="84" t="s">
        <v>42</v>
      </c>
      <c r="C11" s="80" t="s">
        <v>43</v>
      </c>
      <c r="D11" s="80"/>
      <c r="E11" s="5" t="s">
        <v>22</v>
      </c>
      <c r="F11" s="42">
        <f>L11+O11+R11+U11+X11+AA11+AD11+AG11+AJ11+AM11+AP11+AS11</f>
        <v>139664.80000000002</v>
      </c>
      <c r="G11" s="42">
        <f>M11+P11+S11+V11+Y11+AB11+AE11+AH11+AK11+AN11+AQ11+AT11</f>
        <v>58859.5</v>
      </c>
      <c r="H11" s="42">
        <f>IF(G11=0,0,G11/F11*100)</f>
        <v>42.143403348588905</v>
      </c>
      <c r="I11" s="60">
        <f t="shared" ref="I11" si="0">L11+O11+R11+U11+X11+AA11+AD11+AG11+AJ11+AM11+AP11+AS11</f>
        <v>139664.80000000002</v>
      </c>
      <c r="J11" s="60">
        <f t="shared" ref="J11" si="1">M11+P11+S11+V11+Y11+AB11+AE11+AH11+AK11+AN11+AQ11+AT11</f>
        <v>58859.5</v>
      </c>
      <c r="K11" s="60">
        <f>IF(J11=0,0,J11/I11*100)</f>
        <v>42.143403348588905</v>
      </c>
      <c r="L11" s="51">
        <f>L12+L13+L14+L15</f>
        <v>0</v>
      </c>
      <c r="M11" s="51">
        <f>M12+M13+M14+M15</f>
        <v>0</v>
      </c>
      <c r="N11" s="50">
        <f>IF(M11=0,0,M11/L11*100)</f>
        <v>0</v>
      </c>
      <c r="O11" s="51">
        <f>O12+O13+O14+O15</f>
        <v>118.9</v>
      </c>
      <c r="P11" s="51">
        <f>P12+P13+P14+P15</f>
        <v>700</v>
      </c>
      <c r="Q11" s="50">
        <f>IF(P11=0,0,P11/O11*100)</f>
        <v>588.73002523128673</v>
      </c>
      <c r="R11" s="51">
        <f>R12+R13+R14+R15</f>
        <v>5060.2</v>
      </c>
      <c r="S11" s="51">
        <f>S12+S13+S14+S15</f>
        <v>0</v>
      </c>
      <c r="T11" s="50">
        <f>IF(S11=0,0,S11/R11*100)</f>
        <v>0</v>
      </c>
      <c r="U11" s="51">
        <f>U12+U13+U14+U15</f>
        <v>68.5</v>
      </c>
      <c r="V11" s="51">
        <f>V12+V13+V14+V15</f>
        <v>87.4</v>
      </c>
      <c r="W11" s="50">
        <f>IF(V11=0,0,V11/U11*100)</f>
        <v>127.59124087591243</v>
      </c>
      <c r="X11" s="51">
        <f>X12+X13+X14+X15</f>
        <v>17514</v>
      </c>
      <c r="Y11" s="51">
        <f>Y12+Y13+Y14+Y15</f>
        <v>0</v>
      </c>
      <c r="Z11" s="50">
        <f>IF(Y11=0,0,Y11/X11*100)</f>
        <v>0</v>
      </c>
      <c r="AA11" s="51">
        <f>AA12+AA13+AA14+AA15</f>
        <v>0</v>
      </c>
      <c r="AB11" s="51">
        <f>AB12+AB13+AB14+AB15</f>
        <v>6499.1</v>
      </c>
      <c r="AC11" s="50" t="e">
        <f>IF(AB11=0,0,AB11/AA11*100)</f>
        <v>#DIV/0!</v>
      </c>
      <c r="AD11" s="51">
        <f>AD12+AD13+AD14+AD15</f>
        <v>0</v>
      </c>
      <c r="AE11" s="51">
        <f>AE12+AE13+AE14+AE15</f>
        <v>10789</v>
      </c>
      <c r="AF11" s="50" t="e">
        <f>IF(AE11=0,0,AE11/AD11*100)</f>
        <v>#DIV/0!</v>
      </c>
      <c r="AG11" s="51">
        <f>AG12+AG13+AG14+AG15</f>
        <v>24995.300000000003</v>
      </c>
      <c r="AH11" s="51">
        <f>AH12+AH13+AH14+AH15</f>
        <v>24995.300000000003</v>
      </c>
      <c r="AI11" s="50">
        <f>IF(AH11=0,0,AH11/AG11*100)</f>
        <v>100</v>
      </c>
      <c r="AJ11" s="51">
        <f>AJ12+AJ13+AJ14+AJ15</f>
        <v>75311.7</v>
      </c>
      <c r="AK11" s="51">
        <f>AK12+AK13+AK14+AK15</f>
        <v>15788.7</v>
      </c>
      <c r="AL11" s="50">
        <f>IF(AK11=0,0,AK11/AJ11*100)</f>
        <v>20.964471655798501</v>
      </c>
      <c r="AM11" s="51">
        <f>AM12+AM13+AM14+AM15</f>
        <v>16596.2</v>
      </c>
      <c r="AN11" s="51">
        <f>AN12+AN13+AN14+AN15</f>
        <v>0</v>
      </c>
      <c r="AO11" s="50">
        <f>IF(AN11=0,0,AN11/AM11*100)</f>
        <v>0</v>
      </c>
      <c r="AP11" s="51">
        <f>AP12+AP13+AP14+AP15</f>
        <v>0</v>
      </c>
      <c r="AQ11" s="51">
        <f>AQ12+AQ13+AQ14+AQ15</f>
        <v>0</v>
      </c>
      <c r="AR11" s="50">
        <f>IF(AQ11=0,0,AQ11/AP11*100)</f>
        <v>0</v>
      </c>
      <c r="AS11" s="51">
        <f>AS12+AS13+AS14+AS15</f>
        <v>0</v>
      </c>
      <c r="AT11" s="51">
        <f>AT12+AT13+AT14+AT15</f>
        <v>0</v>
      </c>
      <c r="AU11" s="50">
        <f>IF(AT11=0,0,AT11/AS11*100)</f>
        <v>0</v>
      </c>
      <c r="AV11" s="72" t="s">
        <v>54</v>
      </c>
      <c r="AW11" s="72" t="s">
        <v>57</v>
      </c>
    </row>
    <row r="12" spans="1:49" ht="54" customHeight="1" x14ac:dyDescent="0.2">
      <c r="A12" s="80"/>
      <c r="B12" s="84"/>
      <c r="C12" s="80"/>
      <c r="D12" s="80"/>
      <c r="E12" s="2" t="s">
        <v>26</v>
      </c>
      <c r="F12" s="42">
        <f t="shared" ref="F12:F39" si="2">L12+O12+R12+U12+X12+AA12+AD12+AG12+AJ12+AM12+AP12+AS12</f>
        <v>75802</v>
      </c>
      <c r="G12" s="42">
        <f t="shared" ref="G12:G39" si="3">M12+P12+S12+V12+Y12+AB12+AE12+AH12+AK12+AN12+AQ12+AT12</f>
        <v>48865.3</v>
      </c>
      <c r="H12" s="42">
        <f t="shared" ref="H12:H75" si="4">IF(G12=0,0,G12/F12*100)</f>
        <v>64.464394079311887</v>
      </c>
      <c r="I12" s="60">
        <f t="shared" ref="I12:I75" si="5">L12+O12+R12+U12+X12+AA12+AD12+AG12+AJ12+AM12+AP12+AS12</f>
        <v>75802</v>
      </c>
      <c r="J12" s="60">
        <f t="shared" ref="J12:J75" si="6">M12+P12+S12+V12+Y12+AB12+AE12+AH12+AK12+AN12+AQ12+AT12</f>
        <v>48865.3</v>
      </c>
      <c r="K12" s="60">
        <f t="shared" ref="K12:K75" si="7">IF(J12=0,0,J12/I12*100)</f>
        <v>64.464394079311887</v>
      </c>
      <c r="L12" s="52">
        <v>0</v>
      </c>
      <c r="M12" s="52">
        <v>0</v>
      </c>
      <c r="N12" s="50">
        <f t="shared" ref="N12:N75" si="8">IF(M12=0,0,M12/L12*100)</f>
        <v>0</v>
      </c>
      <c r="O12" s="52">
        <v>0</v>
      </c>
      <c r="P12" s="52">
        <v>0</v>
      </c>
      <c r="Q12" s="50">
        <f t="shared" ref="Q12:Q75" si="9">IF(P12=0,0,P12/O12*100)</f>
        <v>0</v>
      </c>
      <c r="R12" s="52">
        <v>0</v>
      </c>
      <c r="S12" s="52">
        <v>0</v>
      </c>
      <c r="T12" s="50">
        <f t="shared" ref="T12:T75" si="10">IF(S12=0,0,S12/R12*100)</f>
        <v>0</v>
      </c>
      <c r="U12" s="52">
        <v>0</v>
      </c>
      <c r="V12" s="52">
        <v>0</v>
      </c>
      <c r="W12" s="50">
        <f t="shared" ref="W12:W75" si="11">IF(V12=0,0,V12/U12*100)</f>
        <v>0</v>
      </c>
      <c r="X12" s="52">
        <v>17514</v>
      </c>
      <c r="Y12" s="52">
        <v>0</v>
      </c>
      <c r="Z12" s="50">
        <f t="shared" ref="Z12:Z75" si="12">IF(Y12=0,0,Y12/X12*100)</f>
        <v>0</v>
      </c>
      <c r="AA12" s="52">
        <v>0</v>
      </c>
      <c r="AB12" s="52">
        <v>6499.1</v>
      </c>
      <c r="AC12" s="50" t="e">
        <f t="shared" ref="AC12:AC75" si="13">IF(AB12=0,0,AB12/AA12*100)</f>
        <v>#DIV/0!</v>
      </c>
      <c r="AD12" s="52">
        <v>0</v>
      </c>
      <c r="AE12" s="52">
        <f>AE77</f>
        <v>10508.1</v>
      </c>
      <c r="AF12" s="50" t="e">
        <f t="shared" ref="AF12:AF75" si="14">IF(AE12=0,0,AE12/AD12*100)</f>
        <v>#DIV/0!</v>
      </c>
      <c r="AG12" s="52">
        <v>19494.900000000001</v>
      </c>
      <c r="AH12" s="52">
        <v>19494.900000000001</v>
      </c>
      <c r="AI12" s="50">
        <f t="shared" ref="AI12:AI75" si="15">IF(AH12=0,0,AH12/AG12*100)</f>
        <v>100</v>
      </c>
      <c r="AJ12" s="52">
        <v>38793.1</v>
      </c>
      <c r="AK12" s="52">
        <v>12363.2</v>
      </c>
      <c r="AL12" s="50">
        <f t="shared" ref="AL12:AL75" si="16">IF(AK12=0,0,AK12/AJ12*100)</f>
        <v>31.869585055074229</v>
      </c>
      <c r="AM12" s="52">
        <v>0</v>
      </c>
      <c r="AN12" s="52">
        <v>0</v>
      </c>
      <c r="AO12" s="50">
        <f t="shared" ref="AO12:AO75" si="17">IF(AN12=0,0,AN12/AM12*100)</f>
        <v>0</v>
      </c>
      <c r="AP12" s="52">
        <v>0</v>
      </c>
      <c r="AQ12" s="52">
        <v>0</v>
      </c>
      <c r="AR12" s="50">
        <f t="shared" ref="AR12:AR75" si="18">IF(AQ12=0,0,AQ12/AP12*100)</f>
        <v>0</v>
      </c>
      <c r="AS12" s="52">
        <v>0</v>
      </c>
      <c r="AT12" s="52">
        <v>0</v>
      </c>
      <c r="AU12" s="50">
        <f t="shared" ref="AU12:AU75" si="19">IF(AT12=0,0,AT12/AS12*100)</f>
        <v>0</v>
      </c>
      <c r="AV12" s="73"/>
      <c r="AW12" s="73"/>
    </row>
    <row r="13" spans="1:49" ht="54" customHeight="1" x14ac:dyDescent="0.2">
      <c r="A13" s="80"/>
      <c r="B13" s="84"/>
      <c r="C13" s="80"/>
      <c r="D13" s="80"/>
      <c r="E13" s="2" t="s">
        <v>29</v>
      </c>
      <c r="F13" s="42">
        <f t="shared" si="2"/>
        <v>34120.299999999996</v>
      </c>
      <c r="G13" s="42">
        <f t="shared" si="3"/>
        <v>3728.1000000000004</v>
      </c>
      <c r="H13" s="42">
        <f t="shared" si="4"/>
        <v>10.926340038041872</v>
      </c>
      <c r="I13" s="60">
        <f t="shared" si="5"/>
        <v>34120.299999999996</v>
      </c>
      <c r="J13" s="60">
        <f t="shared" si="6"/>
        <v>3728.1000000000004</v>
      </c>
      <c r="K13" s="60">
        <f t="shared" si="7"/>
        <v>10.926340038041872</v>
      </c>
      <c r="L13" s="52">
        <v>0</v>
      </c>
      <c r="M13" s="52">
        <v>0</v>
      </c>
      <c r="N13" s="50">
        <f t="shared" si="8"/>
        <v>0</v>
      </c>
      <c r="O13" s="52">
        <v>0</v>
      </c>
      <c r="P13" s="52">
        <v>0</v>
      </c>
      <c r="Q13" s="50">
        <f t="shared" si="9"/>
        <v>0</v>
      </c>
      <c r="R13" s="52">
        <v>0</v>
      </c>
      <c r="S13" s="52">
        <v>0</v>
      </c>
      <c r="T13" s="50">
        <f t="shared" si="10"/>
        <v>0</v>
      </c>
      <c r="U13" s="52">
        <v>0</v>
      </c>
      <c r="V13" s="52">
        <v>0</v>
      </c>
      <c r="W13" s="50">
        <f t="shared" si="11"/>
        <v>0</v>
      </c>
      <c r="X13" s="52">
        <v>0</v>
      </c>
      <c r="Y13" s="52">
        <v>0</v>
      </c>
      <c r="Z13" s="50">
        <f t="shared" si="12"/>
        <v>0</v>
      </c>
      <c r="AA13" s="52">
        <v>0</v>
      </c>
      <c r="AB13" s="52">
        <v>0</v>
      </c>
      <c r="AC13" s="50">
        <f t="shared" si="13"/>
        <v>0</v>
      </c>
      <c r="AD13" s="52">
        <v>0</v>
      </c>
      <c r="AE13" s="52">
        <f>AE78</f>
        <v>0</v>
      </c>
      <c r="AF13" s="50">
        <f t="shared" si="14"/>
        <v>0</v>
      </c>
      <c r="AG13" s="52">
        <v>936.2</v>
      </c>
      <c r="AH13" s="52">
        <v>936.2</v>
      </c>
      <c r="AI13" s="50">
        <f t="shared" si="15"/>
        <v>100</v>
      </c>
      <c r="AJ13" s="52">
        <v>33184.1</v>
      </c>
      <c r="AK13" s="52">
        <v>2791.9</v>
      </c>
      <c r="AL13" s="50">
        <f t="shared" si="16"/>
        <v>8.4133666424582856</v>
      </c>
      <c r="AM13" s="52">
        <v>0</v>
      </c>
      <c r="AN13" s="52">
        <v>0</v>
      </c>
      <c r="AO13" s="50">
        <f t="shared" si="17"/>
        <v>0</v>
      </c>
      <c r="AP13" s="52">
        <v>0</v>
      </c>
      <c r="AQ13" s="52">
        <v>0</v>
      </c>
      <c r="AR13" s="50">
        <f t="shared" si="18"/>
        <v>0</v>
      </c>
      <c r="AS13" s="52">
        <v>0</v>
      </c>
      <c r="AT13" s="52">
        <v>0</v>
      </c>
      <c r="AU13" s="50">
        <f t="shared" si="19"/>
        <v>0</v>
      </c>
      <c r="AV13" s="73"/>
      <c r="AW13" s="73"/>
    </row>
    <row r="14" spans="1:49" ht="54" customHeight="1" x14ac:dyDescent="0.2">
      <c r="A14" s="80"/>
      <c r="B14" s="84"/>
      <c r="C14" s="80"/>
      <c r="D14" s="80"/>
      <c r="E14" s="3" t="s">
        <v>41</v>
      </c>
      <c r="F14" s="42">
        <f t="shared" si="2"/>
        <v>29742.5</v>
      </c>
      <c r="G14" s="42">
        <f t="shared" si="3"/>
        <v>6266.1</v>
      </c>
      <c r="H14" s="42">
        <f t="shared" si="4"/>
        <v>21.067832226611753</v>
      </c>
      <c r="I14" s="60">
        <f t="shared" si="5"/>
        <v>29742.5</v>
      </c>
      <c r="J14" s="60">
        <f t="shared" si="6"/>
        <v>6266.1</v>
      </c>
      <c r="K14" s="60">
        <f t="shared" si="7"/>
        <v>21.067832226611753</v>
      </c>
      <c r="L14" s="52">
        <v>0</v>
      </c>
      <c r="M14" s="52">
        <v>0</v>
      </c>
      <c r="N14" s="50">
        <f t="shared" si="8"/>
        <v>0</v>
      </c>
      <c r="O14" s="52">
        <f>118.9</f>
        <v>118.9</v>
      </c>
      <c r="P14" s="52">
        <f>600+100</f>
        <v>700</v>
      </c>
      <c r="Q14" s="50">
        <f t="shared" si="9"/>
        <v>588.73002523128673</v>
      </c>
      <c r="R14" s="52">
        <v>5060.2</v>
      </c>
      <c r="S14" s="52">
        <v>0</v>
      </c>
      <c r="T14" s="50">
        <f t="shared" si="10"/>
        <v>0</v>
      </c>
      <c r="U14" s="52">
        <f>U79</f>
        <v>68.5</v>
      </c>
      <c r="V14" s="52">
        <f>U14+V57</f>
        <v>87.4</v>
      </c>
      <c r="W14" s="50">
        <f t="shared" si="11"/>
        <v>127.59124087591243</v>
      </c>
      <c r="X14" s="52">
        <v>0</v>
      </c>
      <c r="Y14" s="52">
        <v>0</v>
      </c>
      <c r="Z14" s="50">
        <f t="shared" si="12"/>
        <v>0</v>
      </c>
      <c r="AA14" s="52">
        <v>0</v>
      </c>
      <c r="AB14" s="52">
        <v>0</v>
      </c>
      <c r="AC14" s="50">
        <f t="shared" si="13"/>
        <v>0</v>
      </c>
      <c r="AD14" s="52">
        <v>0</v>
      </c>
      <c r="AE14" s="52">
        <f>AE79</f>
        <v>280.89999999999998</v>
      </c>
      <c r="AF14" s="50" t="e">
        <f t="shared" si="14"/>
        <v>#DIV/0!</v>
      </c>
      <c r="AG14" s="52">
        <v>4564.2</v>
      </c>
      <c r="AH14" s="52">
        <v>4564.2</v>
      </c>
      <c r="AI14" s="50">
        <f t="shared" si="15"/>
        <v>100</v>
      </c>
      <c r="AJ14" s="52">
        <v>3334.5</v>
      </c>
      <c r="AK14" s="52">
        <v>633.6</v>
      </c>
      <c r="AL14" s="50">
        <f t="shared" si="16"/>
        <v>19.001349527665319</v>
      </c>
      <c r="AM14" s="52">
        <v>16596.2</v>
      </c>
      <c r="AN14" s="52">
        <v>0</v>
      </c>
      <c r="AO14" s="50">
        <f t="shared" si="17"/>
        <v>0</v>
      </c>
      <c r="AP14" s="52">
        <v>0</v>
      </c>
      <c r="AQ14" s="52">
        <v>0</v>
      </c>
      <c r="AR14" s="50">
        <f t="shared" si="18"/>
        <v>0</v>
      </c>
      <c r="AS14" s="52">
        <v>0</v>
      </c>
      <c r="AT14" s="52">
        <v>0</v>
      </c>
      <c r="AU14" s="50">
        <f t="shared" si="19"/>
        <v>0</v>
      </c>
      <c r="AV14" s="73"/>
      <c r="AW14" s="73"/>
    </row>
    <row r="15" spans="1:49" ht="54" customHeight="1" x14ac:dyDescent="0.2">
      <c r="A15" s="80"/>
      <c r="B15" s="84"/>
      <c r="C15" s="80"/>
      <c r="D15" s="80"/>
      <c r="E15" s="3" t="s">
        <v>27</v>
      </c>
      <c r="F15" s="42">
        <f t="shared" si="2"/>
        <v>0</v>
      </c>
      <c r="G15" s="42">
        <f t="shared" si="3"/>
        <v>0</v>
      </c>
      <c r="H15" s="42">
        <f t="shared" si="4"/>
        <v>0</v>
      </c>
      <c r="I15" s="60">
        <f t="shared" si="5"/>
        <v>0</v>
      </c>
      <c r="J15" s="60">
        <f t="shared" si="6"/>
        <v>0</v>
      </c>
      <c r="K15" s="60">
        <f t="shared" si="7"/>
        <v>0</v>
      </c>
      <c r="L15" s="52">
        <v>0</v>
      </c>
      <c r="M15" s="52">
        <v>0</v>
      </c>
      <c r="N15" s="50">
        <f t="shared" si="8"/>
        <v>0</v>
      </c>
      <c r="O15" s="52">
        <v>0</v>
      </c>
      <c r="P15" s="52">
        <v>0</v>
      </c>
      <c r="Q15" s="50">
        <f t="shared" si="9"/>
        <v>0</v>
      </c>
      <c r="R15" s="52">
        <v>0</v>
      </c>
      <c r="S15" s="52">
        <v>0</v>
      </c>
      <c r="T15" s="50">
        <f t="shared" si="10"/>
        <v>0</v>
      </c>
      <c r="U15" s="52">
        <v>0</v>
      </c>
      <c r="V15" s="52">
        <v>0</v>
      </c>
      <c r="W15" s="50">
        <f t="shared" si="11"/>
        <v>0</v>
      </c>
      <c r="X15" s="52">
        <v>0</v>
      </c>
      <c r="Y15" s="52">
        <v>0</v>
      </c>
      <c r="Z15" s="50">
        <f t="shared" si="12"/>
        <v>0</v>
      </c>
      <c r="AA15" s="52">
        <v>0</v>
      </c>
      <c r="AB15" s="52">
        <v>0</v>
      </c>
      <c r="AC15" s="50">
        <f t="shared" si="13"/>
        <v>0</v>
      </c>
      <c r="AD15" s="52">
        <v>0</v>
      </c>
      <c r="AE15" s="52">
        <v>0</v>
      </c>
      <c r="AF15" s="50">
        <f t="shared" si="14"/>
        <v>0</v>
      </c>
      <c r="AG15" s="52">
        <v>0</v>
      </c>
      <c r="AH15" s="52">
        <v>0</v>
      </c>
      <c r="AI15" s="50">
        <f t="shared" si="15"/>
        <v>0</v>
      </c>
      <c r="AJ15" s="52">
        <v>0</v>
      </c>
      <c r="AK15" s="52">
        <v>0</v>
      </c>
      <c r="AL15" s="50">
        <f t="shared" si="16"/>
        <v>0</v>
      </c>
      <c r="AM15" s="52">
        <v>0</v>
      </c>
      <c r="AN15" s="52">
        <v>0</v>
      </c>
      <c r="AO15" s="50">
        <f t="shared" si="17"/>
        <v>0</v>
      </c>
      <c r="AP15" s="52">
        <v>0</v>
      </c>
      <c r="AQ15" s="52">
        <v>0</v>
      </c>
      <c r="AR15" s="50">
        <f t="shared" si="18"/>
        <v>0</v>
      </c>
      <c r="AS15" s="52">
        <v>0</v>
      </c>
      <c r="AT15" s="52">
        <v>0</v>
      </c>
      <c r="AU15" s="50">
        <f t="shared" si="19"/>
        <v>0</v>
      </c>
      <c r="AV15" s="73"/>
      <c r="AW15" s="73"/>
    </row>
    <row r="16" spans="1:49" ht="54" customHeight="1" x14ac:dyDescent="0.2">
      <c r="A16" s="80"/>
      <c r="B16" s="84"/>
      <c r="C16" s="80"/>
      <c r="D16" s="80"/>
      <c r="E16" s="3" t="s">
        <v>30</v>
      </c>
      <c r="F16" s="42">
        <f>L16+O16+R16+U16+X16+AA16+AD16+AG16+AJ16+AM16+AP16+AS16</f>
        <v>4.4000000000000004</v>
      </c>
      <c r="G16" s="42">
        <f>M16+P16+S16+V16+Y16+AB16+AE16+AH16+AK16+AN16+AQ16+AT16</f>
        <v>0</v>
      </c>
      <c r="H16" s="42">
        <f t="shared" si="4"/>
        <v>0</v>
      </c>
      <c r="I16" s="60">
        <f t="shared" si="5"/>
        <v>4.4000000000000004</v>
      </c>
      <c r="J16" s="60">
        <f t="shared" si="6"/>
        <v>0</v>
      </c>
      <c r="K16" s="60">
        <f t="shared" si="7"/>
        <v>0</v>
      </c>
      <c r="L16" s="52">
        <v>0</v>
      </c>
      <c r="M16" s="52">
        <v>0</v>
      </c>
      <c r="N16" s="50">
        <f t="shared" si="8"/>
        <v>0</v>
      </c>
      <c r="O16" s="52">
        <v>0</v>
      </c>
      <c r="P16" s="52">
        <v>0</v>
      </c>
      <c r="Q16" s="50">
        <f t="shared" si="9"/>
        <v>0</v>
      </c>
      <c r="R16" s="52">
        <v>0</v>
      </c>
      <c r="S16" s="52">
        <v>0</v>
      </c>
      <c r="T16" s="50">
        <f t="shared" si="10"/>
        <v>0</v>
      </c>
      <c r="U16" s="52">
        <v>0</v>
      </c>
      <c r="V16" s="52">
        <v>0</v>
      </c>
      <c r="W16" s="50">
        <f t="shared" si="11"/>
        <v>0</v>
      </c>
      <c r="X16" s="52">
        <v>0</v>
      </c>
      <c r="Y16" s="52">
        <v>0</v>
      </c>
      <c r="Z16" s="50">
        <f t="shared" si="12"/>
        <v>0</v>
      </c>
      <c r="AA16" s="52">
        <v>0</v>
      </c>
      <c r="AB16" s="52">
        <v>0</v>
      </c>
      <c r="AC16" s="50">
        <f t="shared" si="13"/>
        <v>0</v>
      </c>
      <c r="AD16" s="52">
        <v>0</v>
      </c>
      <c r="AE16" s="52">
        <v>0</v>
      </c>
      <c r="AF16" s="50">
        <f t="shared" si="14"/>
        <v>0</v>
      </c>
      <c r="AG16" s="52">
        <v>0</v>
      </c>
      <c r="AH16" s="52">
        <v>0</v>
      </c>
      <c r="AI16" s="50">
        <f t="shared" si="15"/>
        <v>0</v>
      </c>
      <c r="AJ16" s="52">
        <v>0</v>
      </c>
      <c r="AK16" s="52">
        <v>0</v>
      </c>
      <c r="AL16" s="50">
        <f t="shared" si="16"/>
        <v>0</v>
      </c>
      <c r="AM16" s="52">
        <v>4.4000000000000004</v>
      </c>
      <c r="AN16" s="52">
        <v>0</v>
      </c>
      <c r="AO16" s="50">
        <f t="shared" si="17"/>
        <v>0</v>
      </c>
      <c r="AP16" s="52">
        <v>0</v>
      </c>
      <c r="AQ16" s="52">
        <v>0</v>
      </c>
      <c r="AR16" s="50">
        <f t="shared" si="18"/>
        <v>0</v>
      </c>
      <c r="AS16" s="52">
        <v>0</v>
      </c>
      <c r="AT16" s="52">
        <v>0</v>
      </c>
      <c r="AU16" s="50">
        <f t="shared" si="19"/>
        <v>0</v>
      </c>
      <c r="AV16" s="74"/>
      <c r="AW16" s="74"/>
    </row>
    <row r="17" spans="1:49" ht="25.5" customHeight="1" x14ac:dyDescent="0.2">
      <c r="A17" s="81" t="s">
        <v>31</v>
      </c>
      <c r="B17" s="84" t="s">
        <v>44</v>
      </c>
      <c r="C17" s="80" t="s">
        <v>45</v>
      </c>
      <c r="D17" s="80"/>
      <c r="E17" s="2" t="s">
        <v>22</v>
      </c>
      <c r="F17" s="42">
        <f t="shared" si="2"/>
        <v>29941.600000000002</v>
      </c>
      <c r="G17" s="42">
        <f t="shared" ref="G17:G19" si="20">M17+P17+S17+V17+Y17+AB17+AE17+AH17+AK17+AN17+AQ17+AT17</f>
        <v>1904.7</v>
      </c>
      <c r="H17" s="42">
        <f t="shared" si="4"/>
        <v>6.3613834932000959</v>
      </c>
      <c r="I17" s="60">
        <f t="shared" si="5"/>
        <v>29941.600000000002</v>
      </c>
      <c r="J17" s="60">
        <f t="shared" si="6"/>
        <v>1904.7</v>
      </c>
      <c r="K17" s="60">
        <f t="shared" si="7"/>
        <v>6.3613834932000959</v>
      </c>
      <c r="L17" s="51">
        <f t="shared" ref="L17:AJ17" si="21">L18+L19+L20</f>
        <v>0</v>
      </c>
      <c r="M17" s="51">
        <f t="shared" si="21"/>
        <v>0</v>
      </c>
      <c r="N17" s="50">
        <f t="shared" si="8"/>
        <v>0</v>
      </c>
      <c r="O17" s="51">
        <f t="shared" si="21"/>
        <v>600</v>
      </c>
      <c r="P17" s="51">
        <f t="shared" si="21"/>
        <v>179.8</v>
      </c>
      <c r="Q17" s="50">
        <f t="shared" si="9"/>
        <v>29.966666666666669</v>
      </c>
      <c r="R17" s="51">
        <f t="shared" si="21"/>
        <v>0</v>
      </c>
      <c r="S17" s="51">
        <f t="shared" si="21"/>
        <v>0</v>
      </c>
      <c r="T17" s="50">
        <f t="shared" si="10"/>
        <v>0</v>
      </c>
      <c r="U17" s="51">
        <f t="shared" si="21"/>
        <v>65.8</v>
      </c>
      <c r="V17" s="51">
        <f t="shared" si="21"/>
        <v>186</v>
      </c>
      <c r="W17" s="50">
        <f t="shared" si="11"/>
        <v>282.67477203647417</v>
      </c>
      <c r="X17" s="51">
        <f t="shared" si="21"/>
        <v>589.70000000000005</v>
      </c>
      <c r="Y17" s="51">
        <f t="shared" si="21"/>
        <v>0</v>
      </c>
      <c r="Z17" s="50">
        <f t="shared" si="12"/>
        <v>0</v>
      </c>
      <c r="AA17" s="51">
        <f t="shared" si="21"/>
        <v>0</v>
      </c>
      <c r="AB17" s="51">
        <f t="shared" si="21"/>
        <v>0</v>
      </c>
      <c r="AC17" s="50">
        <f t="shared" si="13"/>
        <v>0</v>
      </c>
      <c r="AD17" s="51">
        <f t="shared" si="21"/>
        <v>0</v>
      </c>
      <c r="AE17" s="51">
        <f t="shared" si="21"/>
        <v>0</v>
      </c>
      <c r="AF17" s="50">
        <f t="shared" si="14"/>
        <v>0</v>
      </c>
      <c r="AG17" s="51">
        <f t="shared" si="21"/>
        <v>577.9</v>
      </c>
      <c r="AH17" s="51">
        <f t="shared" si="21"/>
        <v>577.9</v>
      </c>
      <c r="AI17" s="50">
        <f t="shared" si="15"/>
        <v>100</v>
      </c>
      <c r="AJ17" s="51">
        <f t="shared" si="21"/>
        <v>954.5</v>
      </c>
      <c r="AK17" s="51">
        <f>AK18+AK19+AK20</f>
        <v>961</v>
      </c>
      <c r="AL17" s="50">
        <f t="shared" si="16"/>
        <v>100.68098480880042</v>
      </c>
      <c r="AM17" s="51">
        <f>AM18+AM19+AM20+AM21</f>
        <v>24706</v>
      </c>
      <c r="AN17" s="51">
        <f>AN18+AN19+AN20+AN21</f>
        <v>0</v>
      </c>
      <c r="AO17" s="50">
        <f t="shared" si="17"/>
        <v>0</v>
      </c>
      <c r="AP17" s="51">
        <f>AP18+AP19+AP20+AP21</f>
        <v>0</v>
      </c>
      <c r="AQ17" s="51">
        <f>AQ18+AQ19+AQ20+AQ21</f>
        <v>0</v>
      </c>
      <c r="AR17" s="50">
        <f t="shared" si="18"/>
        <v>0</v>
      </c>
      <c r="AS17" s="51">
        <f>AS18+AS19+AS20+AS21</f>
        <v>2447.6999999999998</v>
      </c>
      <c r="AT17" s="51">
        <f>AT18+AT19+AT20+AT21</f>
        <v>0</v>
      </c>
      <c r="AU17" s="50">
        <f t="shared" si="19"/>
        <v>0</v>
      </c>
      <c r="AV17" s="75" t="s">
        <v>55</v>
      </c>
      <c r="AW17" s="75" t="s">
        <v>58</v>
      </c>
    </row>
    <row r="18" spans="1:49" ht="25.5" customHeight="1" x14ac:dyDescent="0.2">
      <c r="A18" s="81"/>
      <c r="B18" s="84"/>
      <c r="C18" s="80"/>
      <c r="D18" s="80"/>
      <c r="E18" s="2" t="s">
        <v>26</v>
      </c>
      <c r="F18" s="42">
        <f t="shared" si="2"/>
        <v>0</v>
      </c>
      <c r="G18" s="42">
        <f t="shared" si="20"/>
        <v>0</v>
      </c>
      <c r="H18" s="42">
        <f t="shared" si="4"/>
        <v>0</v>
      </c>
      <c r="I18" s="60">
        <f t="shared" si="5"/>
        <v>0</v>
      </c>
      <c r="J18" s="60">
        <f t="shared" si="6"/>
        <v>0</v>
      </c>
      <c r="K18" s="60">
        <f t="shared" si="7"/>
        <v>0</v>
      </c>
      <c r="L18" s="52">
        <v>0</v>
      </c>
      <c r="M18" s="52">
        <v>0</v>
      </c>
      <c r="N18" s="50">
        <f t="shared" si="8"/>
        <v>0</v>
      </c>
      <c r="O18" s="52">
        <v>0</v>
      </c>
      <c r="P18" s="52">
        <v>0</v>
      </c>
      <c r="Q18" s="50">
        <f t="shared" si="9"/>
        <v>0</v>
      </c>
      <c r="R18" s="52">
        <v>0</v>
      </c>
      <c r="S18" s="52">
        <v>0</v>
      </c>
      <c r="T18" s="50">
        <f t="shared" si="10"/>
        <v>0</v>
      </c>
      <c r="U18" s="52">
        <v>0</v>
      </c>
      <c r="V18" s="52">
        <v>0</v>
      </c>
      <c r="W18" s="50">
        <f t="shared" si="11"/>
        <v>0</v>
      </c>
      <c r="X18" s="52">
        <v>0</v>
      </c>
      <c r="Y18" s="52">
        <v>0</v>
      </c>
      <c r="Z18" s="50">
        <f t="shared" si="12"/>
        <v>0</v>
      </c>
      <c r="AA18" s="52">
        <v>0</v>
      </c>
      <c r="AB18" s="52">
        <v>0</v>
      </c>
      <c r="AC18" s="50">
        <f t="shared" si="13"/>
        <v>0</v>
      </c>
      <c r="AD18" s="52">
        <v>0</v>
      </c>
      <c r="AE18" s="52">
        <v>0</v>
      </c>
      <c r="AF18" s="50">
        <f t="shared" si="14"/>
        <v>0</v>
      </c>
      <c r="AG18" s="52">
        <v>0</v>
      </c>
      <c r="AH18" s="52">
        <v>0</v>
      </c>
      <c r="AI18" s="50">
        <f t="shared" si="15"/>
        <v>0</v>
      </c>
      <c r="AJ18" s="52">
        <v>0</v>
      </c>
      <c r="AK18" s="52">
        <v>0</v>
      </c>
      <c r="AL18" s="50">
        <f t="shared" si="16"/>
        <v>0</v>
      </c>
      <c r="AM18" s="52">
        <v>0</v>
      </c>
      <c r="AN18" s="52">
        <v>0</v>
      </c>
      <c r="AO18" s="50">
        <f t="shared" si="17"/>
        <v>0</v>
      </c>
      <c r="AP18" s="52">
        <v>0</v>
      </c>
      <c r="AQ18" s="52">
        <v>0</v>
      </c>
      <c r="AR18" s="50">
        <f t="shared" si="18"/>
        <v>0</v>
      </c>
      <c r="AS18" s="52">
        <v>0</v>
      </c>
      <c r="AT18" s="52">
        <v>0</v>
      </c>
      <c r="AU18" s="50">
        <f t="shared" si="19"/>
        <v>0</v>
      </c>
      <c r="AV18" s="75"/>
      <c r="AW18" s="75"/>
    </row>
    <row r="19" spans="1:49" ht="25.5" customHeight="1" x14ac:dyDescent="0.2">
      <c r="A19" s="81"/>
      <c r="B19" s="84"/>
      <c r="C19" s="80"/>
      <c r="D19" s="80"/>
      <c r="E19" s="2" t="s">
        <v>29</v>
      </c>
      <c r="F19" s="42">
        <f t="shared" si="2"/>
        <v>0</v>
      </c>
      <c r="G19" s="42">
        <f t="shared" si="20"/>
        <v>0</v>
      </c>
      <c r="H19" s="42">
        <f t="shared" si="4"/>
        <v>0</v>
      </c>
      <c r="I19" s="60">
        <f t="shared" si="5"/>
        <v>0</v>
      </c>
      <c r="J19" s="60">
        <f t="shared" si="6"/>
        <v>0</v>
      </c>
      <c r="K19" s="60">
        <f t="shared" si="7"/>
        <v>0</v>
      </c>
      <c r="L19" s="52">
        <v>0</v>
      </c>
      <c r="M19" s="52">
        <v>0</v>
      </c>
      <c r="N19" s="50">
        <f t="shared" si="8"/>
        <v>0</v>
      </c>
      <c r="O19" s="52">
        <v>0</v>
      </c>
      <c r="P19" s="52">
        <v>0</v>
      </c>
      <c r="Q19" s="50">
        <f t="shared" si="9"/>
        <v>0</v>
      </c>
      <c r="R19" s="52">
        <v>0</v>
      </c>
      <c r="S19" s="52">
        <v>0</v>
      </c>
      <c r="T19" s="50">
        <f t="shared" si="10"/>
        <v>0</v>
      </c>
      <c r="U19" s="52">
        <v>0</v>
      </c>
      <c r="V19" s="52">
        <v>0</v>
      </c>
      <c r="W19" s="50">
        <f t="shared" si="11"/>
        <v>0</v>
      </c>
      <c r="X19" s="52">
        <v>0</v>
      </c>
      <c r="Y19" s="52">
        <v>0</v>
      </c>
      <c r="Z19" s="50">
        <f t="shared" si="12"/>
        <v>0</v>
      </c>
      <c r="AA19" s="52">
        <v>0</v>
      </c>
      <c r="AB19" s="52">
        <v>0</v>
      </c>
      <c r="AC19" s="50">
        <f t="shared" si="13"/>
        <v>0</v>
      </c>
      <c r="AD19" s="52">
        <v>0</v>
      </c>
      <c r="AE19" s="52">
        <v>0</v>
      </c>
      <c r="AF19" s="50">
        <f t="shared" si="14"/>
        <v>0</v>
      </c>
      <c r="AG19" s="52">
        <v>0</v>
      </c>
      <c r="AH19" s="52">
        <v>0</v>
      </c>
      <c r="AI19" s="50">
        <f t="shared" si="15"/>
        <v>0</v>
      </c>
      <c r="AJ19" s="52">
        <v>0</v>
      </c>
      <c r="AK19" s="52">
        <v>0</v>
      </c>
      <c r="AL19" s="50">
        <f t="shared" si="16"/>
        <v>0</v>
      </c>
      <c r="AM19" s="52">
        <v>0</v>
      </c>
      <c r="AN19" s="52">
        <v>0</v>
      </c>
      <c r="AO19" s="50">
        <f t="shared" si="17"/>
        <v>0</v>
      </c>
      <c r="AP19" s="52">
        <v>0</v>
      </c>
      <c r="AQ19" s="52">
        <v>0</v>
      </c>
      <c r="AR19" s="50">
        <f t="shared" si="18"/>
        <v>0</v>
      </c>
      <c r="AS19" s="52">
        <v>0</v>
      </c>
      <c r="AT19" s="52">
        <v>0</v>
      </c>
      <c r="AU19" s="50">
        <f t="shared" si="19"/>
        <v>0</v>
      </c>
      <c r="AV19" s="75"/>
      <c r="AW19" s="75"/>
    </row>
    <row r="20" spans="1:49" ht="25.5" customHeight="1" x14ac:dyDescent="0.2">
      <c r="A20" s="81"/>
      <c r="B20" s="84"/>
      <c r="C20" s="80"/>
      <c r="D20" s="80"/>
      <c r="E20" s="3" t="s">
        <v>41</v>
      </c>
      <c r="F20" s="42">
        <f>L20+O20+R20+U20+X20+AA20+AD20+AG20+AJ20+AM20+AP20+AS20</f>
        <v>29941.600000000002</v>
      </c>
      <c r="G20" s="42">
        <f>M20+P20+S20+V20+Y20+AB20+AE20+AH20+AK20+AN20+AQ20+AT20</f>
        <v>1904.7</v>
      </c>
      <c r="H20" s="42">
        <f t="shared" si="4"/>
        <v>6.3613834932000959</v>
      </c>
      <c r="I20" s="60">
        <f t="shared" si="5"/>
        <v>29941.600000000002</v>
      </c>
      <c r="J20" s="60">
        <f t="shared" si="6"/>
        <v>1904.7</v>
      </c>
      <c r="K20" s="60">
        <f t="shared" si="7"/>
        <v>6.3613834932000959</v>
      </c>
      <c r="L20" s="52">
        <v>0</v>
      </c>
      <c r="M20" s="52">
        <v>0</v>
      </c>
      <c r="N20" s="50">
        <f t="shared" si="8"/>
        <v>0</v>
      </c>
      <c r="O20" s="52">
        <v>600</v>
      </c>
      <c r="P20" s="52">
        <v>179.8</v>
      </c>
      <c r="Q20" s="50">
        <f t="shared" si="9"/>
        <v>29.966666666666669</v>
      </c>
      <c r="R20" s="52">
        <v>0</v>
      </c>
      <c r="S20" s="52">
        <v>0</v>
      </c>
      <c r="T20" s="50">
        <f t="shared" si="10"/>
        <v>0</v>
      </c>
      <c r="U20" s="52">
        <v>65.8</v>
      </c>
      <c r="V20" s="52">
        <f>186</f>
        <v>186</v>
      </c>
      <c r="W20" s="50">
        <f t="shared" si="11"/>
        <v>282.67477203647417</v>
      </c>
      <c r="X20" s="52">
        <f>X79</f>
        <v>589.70000000000005</v>
      </c>
      <c r="Y20" s="52">
        <v>0</v>
      </c>
      <c r="Z20" s="50">
        <f t="shared" si="12"/>
        <v>0</v>
      </c>
      <c r="AA20" s="52">
        <v>0</v>
      </c>
      <c r="AB20" s="52">
        <v>0</v>
      </c>
      <c r="AC20" s="50">
        <f t="shared" si="13"/>
        <v>0</v>
      </c>
      <c r="AD20" s="52">
        <v>0</v>
      </c>
      <c r="AE20" s="52">
        <v>0</v>
      </c>
      <c r="AF20" s="50">
        <f t="shared" si="14"/>
        <v>0</v>
      </c>
      <c r="AG20" s="52">
        <v>577.9</v>
      </c>
      <c r="AH20" s="52">
        <v>577.9</v>
      </c>
      <c r="AI20" s="50">
        <f t="shared" si="15"/>
        <v>100</v>
      </c>
      <c r="AJ20" s="52">
        <v>954.5</v>
      </c>
      <c r="AK20" s="52">
        <v>961</v>
      </c>
      <c r="AL20" s="50">
        <f t="shared" si="16"/>
        <v>100.68098480880042</v>
      </c>
      <c r="AM20" s="52">
        <v>24706</v>
      </c>
      <c r="AN20" s="52">
        <v>0</v>
      </c>
      <c r="AO20" s="50">
        <f t="shared" si="17"/>
        <v>0</v>
      </c>
      <c r="AP20" s="52">
        <v>0</v>
      </c>
      <c r="AQ20" s="52">
        <v>0</v>
      </c>
      <c r="AR20" s="50">
        <f t="shared" si="18"/>
        <v>0</v>
      </c>
      <c r="AS20" s="52">
        <v>2447.6999999999998</v>
      </c>
      <c r="AT20" s="52">
        <v>0</v>
      </c>
      <c r="AU20" s="50">
        <f t="shared" si="19"/>
        <v>0</v>
      </c>
      <c r="AV20" s="75"/>
      <c r="AW20" s="75"/>
    </row>
    <row r="21" spans="1:49" ht="32.25" customHeight="1" x14ac:dyDescent="0.2">
      <c r="A21" s="81"/>
      <c r="B21" s="84"/>
      <c r="C21" s="80"/>
      <c r="D21" s="80"/>
      <c r="E21" s="2" t="s">
        <v>27</v>
      </c>
      <c r="F21" s="42">
        <f t="shared" ref="F21" si="22">L21+O21+R21+U21+X21+AA21+AD21+AG21+AJ21+AM21+AP21+AS21</f>
        <v>0</v>
      </c>
      <c r="G21" s="42">
        <f t="shared" si="3"/>
        <v>0</v>
      </c>
      <c r="H21" s="42">
        <f t="shared" si="4"/>
        <v>0</v>
      </c>
      <c r="I21" s="60">
        <f t="shared" si="5"/>
        <v>0</v>
      </c>
      <c r="J21" s="60">
        <f t="shared" si="6"/>
        <v>0</v>
      </c>
      <c r="K21" s="60">
        <f t="shared" si="7"/>
        <v>0</v>
      </c>
      <c r="L21" s="52">
        <v>0</v>
      </c>
      <c r="M21" s="52">
        <v>0</v>
      </c>
      <c r="N21" s="50">
        <f t="shared" si="8"/>
        <v>0</v>
      </c>
      <c r="O21" s="52">
        <v>0</v>
      </c>
      <c r="P21" s="52">
        <v>0</v>
      </c>
      <c r="Q21" s="50">
        <f t="shared" si="9"/>
        <v>0</v>
      </c>
      <c r="R21" s="52">
        <v>0</v>
      </c>
      <c r="S21" s="52">
        <v>0</v>
      </c>
      <c r="T21" s="50">
        <f t="shared" si="10"/>
        <v>0</v>
      </c>
      <c r="U21" s="52">
        <v>0</v>
      </c>
      <c r="V21" s="52">
        <v>0</v>
      </c>
      <c r="W21" s="50">
        <f t="shared" si="11"/>
        <v>0</v>
      </c>
      <c r="X21" s="52">
        <v>0</v>
      </c>
      <c r="Y21" s="52">
        <v>0</v>
      </c>
      <c r="Z21" s="50">
        <f t="shared" si="12"/>
        <v>0</v>
      </c>
      <c r="AA21" s="52">
        <v>0</v>
      </c>
      <c r="AB21" s="52">
        <v>0</v>
      </c>
      <c r="AC21" s="50">
        <f t="shared" si="13"/>
        <v>0</v>
      </c>
      <c r="AD21" s="52">
        <v>0</v>
      </c>
      <c r="AE21" s="52">
        <v>0</v>
      </c>
      <c r="AF21" s="50">
        <f t="shared" si="14"/>
        <v>0</v>
      </c>
      <c r="AG21" s="52">
        <v>0</v>
      </c>
      <c r="AH21" s="52">
        <v>0</v>
      </c>
      <c r="AI21" s="50">
        <f t="shared" si="15"/>
        <v>0</v>
      </c>
      <c r="AJ21" s="52">
        <v>0</v>
      </c>
      <c r="AK21" s="52">
        <v>0</v>
      </c>
      <c r="AL21" s="50">
        <f t="shared" si="16"/>
        <v>0</v>
      </c>
      <c r="AM21" s="52">
        <v>0</v>
      </c>
      <c r="AN21" s="52">
        <v>0</v>
      </c>
      <c r="AO21" s="50">
        <f t="shared" si="17"/>
        <v>0</v>
      </c>
      <c r="AP21" s="52">
        <v>0</v>
      </c>
      <c r="AQ21" s="52">
        <v>0</v>
      </c>
      <c r="AR21" s="50">
        <f t="shared" si="18"/>
        <v>0</v>
      </c>
      <c r="AS21" s="52">
        <v>0</v>
      </c>
      <c r="AT21" s="52">
        <v>0</v>
      </c>
      <c r="AU21" s="50">
        <f t="shared" si="19"/>
        <v>0</v>
      </c>
      <c r="AV21" s="75"/>
      <c r="AW21" s="75"/>
    </row>
    <row r="22" spans="1:49" ht="25.5" customHeight="1" x14ac:dyDescent="0.2">
      <c r="A22" s="81"/>
      <c r="B22" s="84"/>
      <c r="C22" s="80"/>
      <c r="D22" s="80"/>
      <c r="E22" s="3" t="s">
        <v>30</v>
      </c>
      <c r="F22" s="42">
        <v>17572.3</v>
      </c>
      <c r="G22" s="42">
        <v>14001</v>
      </c>
      <c r="H22" s="42">
        <f t="shared" si="4"/>
        <v>79.676536366895633</v>
      </c>
      <c r="I22" s="60">
        <f t="shared" si="5"/>
        <v>17572.200000000004</v>
      </c>
      <c r="J22" s="60">
        <f t="shared" si="6"/>
        <v>14001</v>
      </c>
      <c r="K22" s="60">
        <f t="shared" si="7"/>
        <v>79.676989790692105</v>
      </c>
      <c r="L22" s="52">
        <v>0</v>
      </c>
      <c r="M22" s="52">
        <v>0</v>
      </c>
      <c r="N22" s="50">
        <f t="shared" si="8"/>
        <v>0</v>
      </c>
      <c r="O22" s="52">
        <v>0</v>
      </c>
      <c r="P22" s="52">
        <v>0</v>
      </c>
      <c r="Q22" s="50">
        <f t="shared" si="9"/>
        <v>0</v>
      </c>
      <c r="R22" s="52">
        <v>0</v>
      </c>
      <c r="S22" s="52">
        <v>0</v>
      </c>
      <c r="T22" s="50">
        <f t="shared" si="10"/>
        <v>0</v>
      </c>
      <c r="U22" s="52">
        <v>1688.9</v>
      </c>
      <c r="V22" s="52">
        <v>1400</v>
      </c>
      <c r="W22" s="50">
        <f t="shared" si="11"/>
        <v>82.894191485582326</v>
      </c>
      <c r="X22" s="52">
        <v>1402.9</v>
      </c>
      <c r="Y22" s="52">
        <v>315</v>
      </c>
      <c r="Z22" s="50">
        <f t="shared" si="12"/>
        <v>22.453489200940908</v>
      </c>
      <c r="AA22" s="52">
        <v>172.8</v>
      </c>
      <c r="AB22" s="52">
        <v>172.8</v>
      </c>
      <c r="AC22" s="50">
        <f t="shared" si="13"/>
        <v>100</v>
      </c>
      <c r="AD22" s="52">
        <v>8371.2000000000007</v>
      </c>
      <c r="AE22" s="52">
        <v>8371.2000000000007</v>
      </c>
      <c r="AF22" s="50">
        <f t="shared" si="14"/>
        <v>100</v>
      </c>
      <c r="AG22" s="52">
        <v>3231.3</v>
      </c>
      <c r="AH22" s="52">
        <v>3231.3</v>
      </c>
      <c r="AI22" s="50">
        <f t="shared" si="15"/>
        <v>100</v>
      </c>
      <c r="AJ22" s="52">
        <v>703.1</v>
      </c>
      <c r="AK22" s="52">
        <v>510.7</v>
      </c>
      <c r="AL22" s="50">
        <f t="shared" si="16"/>
        <v>72.635471483430507</v>
      </c>
      <c r="AM22" s="52">
        <v>2002</v>
      </c>
      <c r="AN22" s="52">
        <v>0</v>
      </c>
      <c r="AO22" s="50">
        <f t="shared" si="17"/>
        <v>0</v>
      </c>
      <c r="AP22" s="52">
        <f t="shared" ref="AP22:AT22" si="23">AP23+AP24+AP25+AP26+AP27</f>
        <v>0</v>
      </c>
      <c r="AQ22" s="52">
        <f t="shared" si="23"/>
        <v>0</v>
      </c>
      <c r="AR22" s="50">
        <f t="shared" si="18"/>
        <v>0</v>
      </c>
      <c r="AS22" s="52">
        <f t="shared" si="23"/>
        <v>0</v>
      </c>
      <c r="AT22" s="52">
        <f t="shared" si="23"/>
        <v>0</v>
      </c>
      <c r="AU22" s="50">
        <f t="shared" si="19"/>
        <v>0</v>
      </c>
      <c r="AV22" s="75"/>
      <c r="AW22" s="75"/>
    </row>
    <row r="23" spans="1:49" ht="26.25" customHeight="1" x14ac:dyDescent="0.2">
      <c r="A23" s="81" t="s">
        <v>32</v>
      </c>
      <c r="B23" s="84" t="s">
        <v>46</v>
      </c>
      <c r="C23" s="80" t="s">
        <v>47</v>
      </c>
      <c r="D23" s="81"/>
      <c r="E23" s="2" t="s">
        <v>22</v>
      </c>
      <c r="F23" s="42">
        <f t="shared" si="2"/>
        <v>2470.3000000000002</v>
      </c>
      <c r="G23" s="42">
        <f t="shared" si="3"/>
        <v>718.7</v>
      </c>
      <c r="H23" s="42">
        <f t="shared" si="4"/>
        <v>29.093632352345868</v>
      </c>
      <c r="I23" s="60">
        <f t="shared" si="5"/>
        <v>2470.3000000000002</v>
      </c>
      <c r="J23" s="60">
        <f t="shared" si="6"/>
        <v>718.7</v>
      </c>
      <c r="K23" s="60">
        <f t="shared" si="7"/>
        <v>29.093632352345868</v>
      </c>
      <c r="L23" s="51">
        <f>L24+L25+L26+L27</f>
        <v>0</v>
      </c>
      <c r="M23" s="51">
        <f>M24+M25+M26+M27</f>
        <v>0</v>
      </c>
      <c r="N23" s="50">
        <f t="shared" si="8"/>
        <v>0</v>
      </c>
      <c r="O23" s="51">
        <f>O24+O25+O26+O27</f>
        <v>0</v>
      </c>
      <c r="P23" s="51">
        <f>P24+P25+P26+P27</f>
        <v>0</v>
      </c>
      <c r="Q23" s="50">
        <f t="shared" si="9"/>
        <v>0</v>
      </c>
      <c r="R23" s="51">
        <f>R24+R25+R26+R27</f>
        <v>0</v>
      </c>
      <c r="S23" s="51">
        <f>S24+S25+S26+S27</f>
        <v>0</v>
      </c>
      <c r="T23" s="50">
        <f t="shared" si="10"/>
        <v>0</v>
      </c>
      <c r="U23" s="51">
        <f>U24+U25+U26+U27</f>
        <v>0</v>
      </c>
      <c r="V23" s="51">
        <f>V24+V25+V26+V27</f>
        <v>0</v>
      </c>
      <c r="W23" s="50">
        <f t="shared" si="11"/>
        <v>0</v>
      </c>
      <c r="X23" s="51">
        <f>X24+X25+X26+X27</f>
        <v>0</v>
      </c>
      <c r="Y23" s="51">
        <f>Y24+Y25+Y26+Y27</f>
        <v>0</v>
      </c>
      <c r="Z23" s="50">
        <f t="shared" si="12"/>
        <v>0</v>
      </c>
      <c r="AA23" s="51">
        <f>AA24+AA25+AA26+AA27</f>
        <v>0</v>
      </c>
      <c r="AB23" s="51">
        <f>AB24+AB25+AB26+AB27</f>
        <v>0</v>
      </c>
      <c r="AC23" s="50">
        <f t="shared" si="13"/>
        <v>0</v>
      </c>
      <c r="AD23" s="51">
        <f>AD24+AD25+AD26+AD27</f>
        <v>0</v>
      </c>
      <c r="AE23" s="51">
        <f>AE24+AE25+AE26+AE27</f>
        <v>0</v>
      </c>
      <c r="AF23" s="50">
        <f t="shared" si="14"/>
        <v>0</v>
      </c>
      <c r="AG23" s="51">
        <f>AG24+AG25+AG26+AG27</f>
        <v>2470.3000000000002</v>
      </c>
      <c r="AH23" s="51">
        <f>AH24+AH25+AH26+AH27</f>
        <v>218.9</v>
      </c>
      <c r="AI23" s="50">
        <f t="shared" si="15"/>
        <v>8.8612719102942954</v>
      </c>
      <c r="AJ23" s="51">
        <f>AJ24+AJ25+AJ26+AJ27</f>
        <v>0</v>
      </c>
      <c r="AK23" s="51">
        <f>AK24+AK25+AK26+AK27</f>
        <v>499.8</v>
      </c>
      <c r="AL23" s="50" t="e">
        <f t="shared" si="16"/>
        <v>#DIV/0!</v>
      </c>
      <c r="AM23" s="51">
        <f>AM24+AM25+AM26+AM27</f>
        <v>0</v>
      </c>
      <c r="AN23" s="51">
        <f>AN24+AN25+AN26+AN27</f>
        <v>0</v>
      </c>
      <c r="AO23" s="50">
        <f t="shared" si="17"/>
        <v>0</v>
      </c>
      <c r="AP23" s="51">
        <f>AP24+AP25+AP26+AP27</f>
        <v>0</v>
      </c>
      <c r="AQ23" s="51">
        <f>AQ24+AQ25+AQ26+AQ27</f>
        <v>0</v>
      </c>
      <c r="AR23" s="50">
        <f t="shared" si="18"/>
        <v>0</v>
      </c>
      <c r="AS23" s="51">
        <f>AS24+AS25+AS26+AS27</f>
        <v>0</v>
      </c>
      <c r="AT23" s="51">
        <f>AT24+AT25+AT26+AT27</f>
        <v>0</v>
      </c>
      <c r="AU23" s="50">
        <f t="shared" si="19"/>
        <v>0</v>
      </c>
      <c r="AV23" s="75" t="s">
        <v>60</v>
      </c>
      <c r="AW23" s="75" t="s">
        <v>59</v>
      </c>
    </row>
    <row r="24" spans="1:49" ht="26.25" customHeight="1" x14ac:dyDescent="0.2">
      <c r="A24" s="81"/>
      <c r="B24" s="84"/>
      <c r="C24" s="80"/>
      <c r="D24" s="81"/>
      <c r="E24" s="2" t="s">
        <v>26</v>
      </c>
      <c r="F24" s="42">
        <f t="shared" si="2"/>
        <v>0</v>
      </c>
      <c r="G24" s="42">
        <f t="shared" si="3"/>
        <v>0</v>
      </c>
      <c r="H24" s="42">
        <f t="shared" si="4"/>
        <v>0</v>
      </c>
      <c r="I24" s="60">
        <f t="shared" si="5"/>
        <v>0</v>
      </c>
      <c r="J24" s="60">
        <f t="shared" si="6"/>
        <v>0</v>
      </c>
      <c r="K24" s="60">
        <f t="shared" si="7"/>
        <v>0</v>
      </c>
      <c r="L24" s="52">
        <v>0</v>
      </c>
      <c r="M24" s="52">
        <v>0</v>
      </c>
      <c r="N24" s="50">
        <f t="shared" si="8"/>
        <v>0</v>
      </c>
      <c r="O24" s="52">
        <v>0</v>
      </c>
      <c r="P24" s="52">
        <v>0</v>
      </c>
      <c r="Q24" s="50">
        <f t="shared" si="9"/>
        <v>0</v>
      </c>
      <c r="R24" s="52">
        <v>0</v>
      </c>
      <c r="S24" s="52">
        <v>0</v>
      </c>
      <c r="T24" s="50">
        <f t="shared" si="10"/>
        <v>0</v>
      </c>
      <c r="U24" s="52">
        <v>0</v>
      </c>
      <c r="V24" s="52">
        <v>0</v>
      </c>
      <c r="W24" s="50">
        <f t="shared" si="11"/>
        <v>0</v>
      </c>
      <c r="X24" s="52">
        <v>0</v>
      </c>
      <c r="Y24" s="52">
        <v>0</v>
      </c>
      <c r="Z24" s="50">
        <f t="shared" si="12"/>
        <v>0</v>
      </c>
      <c r="AA24" s="52">
        <v>0</v>
      </c>
      <c r="AB24" s="52">
        <v>0</v>
      </c>
      <c r="AC24" s="50">
        <f t="shared" si="13"/>
        <v>0</v>
      </c>
      <c r="AD24" s="52">
        <v>0</v>
      </c>
      <c r="AE24" s="52">
        <v>0</v>
      </c>
      <c r="AF24" s="50">
        <f t="shared" si="14"/>
        <v>0</v>
      </c>
      <c r="AG24" s="52">
        <v>0</v>
      </c>
      <c r="AH24" s="52">
        <v>0</v>
      </c>
      <c r="AI24" s="50">
        <f t="shared" si="15"/>
        <v>0</v>
      </c>
      <c r="AJ24" s="52">
        <v>0</v>
      </c>
      <c r="AK24" s="52">
        <v>0</v>
      </c>
      <c r="AL24" s="50">
        <f t="shared" si="16"/>
        <v>0</v>
      </c>
      <c r="AM24" s="52">
        <v>0</v>
      </c>
      <c r="AN24" s="52">
        <v>0</v>
      </c>
      <c r="AO24" s="50">
        <f t="shared" si="17"/>
        <v>0</v>
      </c>
      <c r="AP24" s="52">
        <v>0</v>
      </c>
      <c r="AQ24" s="52">
        <v>0</v>
      </c>
      <c r="AR24" s="50">
        <f t="shared" si="18"/>
        <v>0</v>
      </c>
      <c r="AS24" s="52">
        <v>0</v>
      </c>
      <c r="AT24" s="52">
        <v>0</v>
      </c>
      <c r="AU24" s="50">
        <f t="shared" si="19"/>
        <v>0</v>
      </c>
      <c r="AV24" s="75"/>
      <c r="AW24" s="75"/>
    </row>
    <row r="25" spans="1:49" ht="26.25" customHeight="1" x14ac:dyDescent="0.2">
      <c r="A25" s="81"/>
      <c r="B25" s="84"/>
      <c r="C25" s="80"/>
      <c r="D25" s="81"/>
      <c r="E25" s="2" t="s">
        <v>29</v>
      </c>
      <c r="F25" s="42">
        <f t="shared" si="2"/>
        <v>1700</v>
      </c>
      <c r="G25" s="42">
        <f t="shared" si="3"/>
        <v>499.8</v>
      </c>
      <c r="H25" s="42">
        <f t="shared" si="4"/>
        <v>29.4</v>
      </c>
      <c r="I25" s="60">
        <f t="shared" si="5"/>
        <v>1700</v>
      </c>
      <c r="J25" s="60">
        <f t="shared" si="6"/>
        <v>499.8</v>
      </c>
      <c r="K25" s="60">
        <f t="shared" si="7"/>
        <v>29.4</v>
      </c>
      <c r="L25" s="52">
        <v>0</v>
      </c>
      <c r="M25" s="52">
        <v>0</v>
      </c>
      <c r="N25" s="50">
        <f t="shared" si="8"/>
        <v>0</v>
      </c>
      <c r="O25" s="52">
        <v>0</v>
      </c>
      <c r="P25" s="52">
        <v>0</v>
      </c>
      <c r="Q25" s="50">
        <f t="shared" si="9"/>
        <v>0</v>
      </c>
      <c r="R25" s="52">
        <v>0</v>
      </c>
      <c r="S25" s="52">
        <v>0</v>
      </c>
      <c r="T25" s="50">
        <f t="shared" si="10"/>
        <v>0</v>
      </c>
      <c r="U25" s="52">
        <v>0</v>
      </c>
      <c r="V25" s="52">
        <v>0</v>
      </c>
      <c r="W25" s="50">
        <f t="shared" si="11"/>
        <v>0</v>
      </c>
      <c r="X25" s="52">
        <v>0</v>
      </c>
      <c r="Y25" s="52">
        <v>0</v>
      </c>
      <c r="Z25" s="50">
        <f t="shared" si="12"/>
        <v>0</v>
      </c>
      <c r="AA25" s="52">
        <v>0</v>
      </c>
      <c r="AB25" s="52">
        <v>0</v>
      </c>
      <c r="AC25" s="50">
        <f t="shared" si="13"/>
        <v>0</v>
      </c>
      <c r="AD25" s="52">
        <v>0</v>
      </c>
      <c r="AE25" s="52">
        <v>0</v>
      </c>
      <c r="AF25" s="50">
        <f t="shared" si="14"/>
        <v>0</v>
      </c>
      <c r="AG25" s="52">
        <f>1200+500</f>
        <v>1700</v>
      </c>
      <c r="AH25" s="52">
        <v>0</v>
      </c>
      <c r="AI25" s="50">
        <f t="shared" si="15"/>
        <v>0</v>
      </c>
      <c r="AJ25" s="52">
        <v>0</v>
      </c>
      <c r="AK25" s="52">
        <v>499.8</v>
      </c>
      <c r="AL25" s="50" t="e">
        <f t="shared" si="16"/>
        <v>#DIV/0!</v>
      </c>
      <c r="AM25" s="52">
        <v>0</v>
      </c>
      <c r="AN25" s="52">
        <v>0</v>
      </c>
      <c r="AO25" s="50">
        <f t="shared" si="17"/>
        <v>0</v>
      </c>
      <c r="AP25" s="52">
        <v>0</v>
      </c>
      <c r="AQ25" s="52">
        <v>0</v>
      </c>
      <c r="AR25" s="50">
        <f t="shared" si="18"/>
        <v>0</v>
      </c>
      <c r="AS25" s="52">
        <v>0</v>
      </c>
      <c r="AT25" s="52">
        <v>0</v>
      </c>
      <c r="AU25" s="50">
        <f t="shared" si="19"/>
        <v>0</v>
      </c>
      <c r="AV25" s="75"/>
      <c r="AW25" s="75"/>
    </row>
    <row r="26" spans="1:49" ht="26.25" customHeight="1" x14ac:dyDescent="0.2">
      <c r="A26" s="81"/>
      <c r="B26" s="84"/>
      <c r="C26" s="80"/>
      <c r="D26" s="81"/>
      <c r="E26" s="3" t="s">
        <v>41</v>
      </c>
      <c r="F26" s="42">
        <f t="shared" si="2"/>
        <v>770.3</v>
      </c>
      <c r="G26" s="42">
        <f t="shared" si="3"/>
        <v>218.9</v>
      </c>
      <c r="H26" s="42">
        <f t="shared" si="4"/>
        <v>28.417499675451126</v>
      </c>
      <c r="I26" s="60">
        <f t="shared" si="5"/>
        <v>770.3</v>
      </c>
      <c r="J26" s="60">
        <f t="shared" si="6"/>
        <v>218.9</v>
      </c>
      <c r="K26" s="60">
        <f t="shared" si="7"/>
        <v>28.417499675451126</v>
      </c>
      <c r="L26" s="52">
        <v>0</v>
      </c>
      <c r="M26" s="52">
        <v>0</v>
      </c>
      <c r="N26" s="50">
        <f t="shared" si="8"/>
        <v>0</v>
      </c>
      <c r="O26" s="52">
        <v>0</v>
      </c>
      <c r="P26" s="52">
        <v>0</v>
      </c>
      <c r="Q26" s="50">
        <f t="shared" si="9"/>
        <v>0</v>
      </c>
      <c r="R26" s="52">
        <v>0</v>
      </c>
      <c r="S26" s="52">
        <v>0</v>
      </c>
      <c r="T26" s="50">
        <f t="shared" si="10"/>
        <v>0</v>
      </c>
      <c r="U26" s="52">
        <v>0</v>
      </c>
      <c r="V26" s="52">
        <v>0</v>
      </c>
      <c r="W26" s="50">
        <f t="shared" si="11"/>
        <v>0</v>
      </c>
      <c r="X26" s="52">
        <v>0</v>
      </c>
      <c r="Y26" s="52">
        <v>0</v>
      </c>
      <c r="Z26" s="50">
        <f t="shared" si="12"/>
        <v>0</v>
      </c>
      <c r="AA26" s="52">
        <v>0</v>
      </c>
      <c r="AB26" s="52">
        <v>0</v>
      </c>
      <c r="AC26" s="50">
        <f t="shared" si="13"/>
        <v>0</v>
      </c>
      <c r="AD26" s="52">
        <v>0</v>
      </c>
      <c r="AE26" s="52">
        <v>0</v>
      </c>
      <c r="AF26" s="50">
        <f t="shared" si="14"/>
        <v>0</v>
      </c>
      <c r="AG26" s="52">
        <f>551.3+219</f>
        <v>770.3</v>
      </c>
      <c r="AH26" s="52">
        <v>218.9</v>
      </c>
      <c r="AI26" s="50">
        <f t="shared" si="15"/>
        <v>28.417499675451126</v>
      </c>
      <c r="AJ26" s="52">
        <v>0</v>
      </c>
      <c r="AK26" s="52">
        <v>0</v>
      </c>
      <c r="AL26" s="50">
        <f t="shared" si="16"/>
        <v>0</v>
      </c>
      <c r="AM26" s="52">
        <v>0</v>
      </c>
      <c r="AN26" s="52">
        <v>0</v>
      </c>
      <c r="AO26" s="50">
        <f t="shared" si="17"/>
        <v>0</v>
      </c>
      <c r="AP26" s="52">
        <v>0</v>
      </c>
      <c r="AQ26" s="52">
        <v>0</v>
      </c>
      <c r="AR26" s="50">
        <f t="shared" si="18"/>
        <v>0</v>
      </c>
      <c r="AS26" s="52">
        <v>0</v>
      </c>
      <c r="AT26" s="52">
        <v>0</v>
      </c>
      <c r="AU26" s="50">
        <f t="shared" si="19"/>
        <v>0</v>
      </c>
      <c r="AV26" s="75"/>
      <c r="AW26" s="75"/>
    </row>
    <row r="27" spans="1:49" ht="34.5" customHeight="1" x14ac:dyDescent="0.2">
      <c r="A27" s="81"/>
      <c r="B27" s="84"/>
      <c r="C27" s="80"/>
      <c r="D27" s="81"/>
      <c r="E27" s="2" t="s">
        <v>27</v>
      </c>
      <c r="F27" s="42">
        <f t="shared" si="2"/>
        <v>0</v>
      </c>
      <c r="G27" s="42">
        <f t="shared" si="3"/>
        <v>0</v>
      </c>
      <c r="H27" s="42">
        <f t="shared" si="4"/>
        <v>0</v>
      </c>
      <c r="I27" s="60">
        <f t="shared" si="5"/>
        <v>0</v>
      </c>
      <c r="J27" s="60">
        <f t="shared" si="6"/>
        <v>0</v>
      </c>
      <c r="K27" s="60">
        <f t="shared" si="7"/>
        <v>0</v>
      </c>
      <c r="L27" s="52">
        <v>0</v>
      </c>
      <c r="M27" s="52">
        <v>0</v>
      </c>
      <c r="N27" s="50">
        <f t="shared" si="8"/>
        <v>0</v>
      </c>
      <c r="O27" s="52">
        <v>0</v>
      </c>
      <c r="P27" s="52">
        <v>0</v>
      </c>
      <c r="Q27" s="50">
        <f t="shared" si="9"/>
        <v>0</v>
      </c>
      <c r="R27" s="52">
        <v>0</v>
      </c>
      <c r="S27" s="52">
        <v>0</v>
      </c>
      <c r="T27" s="50">
        <f t="shared" si="10"/>
        <v>0</v>
      </c>
      <c r="U27" s="52">
        <v>0</v>
      </c>
      <c r="V27" s="52">
        <v>0</v>
      </c>
      <c r="W27" s="50">
        <f t="shared" si="11"/>
        <v>0</v>
      </c>
      <c r="X27" s="52">
        <v>0</v>
      </c>
      <c r="Y27" s="52">
        <v>0</v>
      </c>
      <c r="Z27" s="50">
        <f t="shared" si="12"/>
        <v>0</v>
      </c>
      <c r="AA27" s="52">
        <v>0</v>
      </c>
      <c r="AB27" s="52">
        <v>0</v>
      </c>
      <c r="AC27" s="50">
        <f t="shared" si="13"/>
        <v>0</v>
      </c>
      <c r="AD27" s="52">
        <v>0</v>
      </c>
      <c r="AE27" s="52">
        <v>0</v>
      </c>
      <c r="AF27" s="50">
        <f t="shared" si="14"/>
        <v>0</v>
      </c>
      <c r="AG27" s="52">
        <v>0</v>
      </c>
      <c r="AH27" s="52">
        <v>0</v>
      </c>
      <c r="AI27" s="50">
        <f t="shared" si="15"/>
        <v>0</v>
      </c>
      <c r="AJ27" s="52">
        <v>0</v>
      </c>
      <c r="AK27" s="52">
        <v>0</v>
      </c>
      <c r="AL27" s="50">
        <f t="shared" si="16"/>
        <v>0</v>
      </c>
      <c r="AM27" s="52">
        <v>0</v>
      </c>
      <c r="AN27" s="52">
        <v>0</v>
      </c>
      <c r="AO27" s="50">
        <f t="shared" si="17"/>
        <v>0</v>
      </c>
      <c r="AP27" s="52">
        <v>0</v>
      </c>
      <c r="AQ27" s="52">
        <v>0</v>
      </c>
      <c r="AR27" s="50">
        <f t="shared" si="18"/>
        <v>0</v>
      </c>
      <c r="AS27" s="52">
        <v>0</v>
      </c>
      <c r="AT27" s="52">
        <v>0</v>
      </c>
      <c r="AU27" s="50">
        <f t="shared" si="19"/>
        <v>0</v>
      </c>
      <c r="AV27" s="75"/>
      <c r="AW27" s="75"/>
    </row>
    <row r="28" spans="1:49" ht="26.25" customHeight="1" x14ac:dyDescent="0.2">
      <c r="A28" s="81"/>
      <c r="B28" s="84"/>
      <c r="C28" s="80"/>
      <c r="D28" s="81"/>
      <c r="E28" s="3" t="s">
        <v>30</v>
      </c>
      <c r="F28" s="42">
        <v>0</v>
      </c>
      <c r="G28" s="42">
        <v>0</v>
      </c>
      <c r="H28" s="42">
        <f t="shared" si="4"/>
        <v>0</v>
      </c>
      <c r="I28" s="60">
        <f t="shared" si="5"/>
        <v>0</v>
      </c>
      <c r="J28" s="60">
        <f t="shared" si="6"/>
        <v>0</v>
      </c>
      <c r="K28" s="60">
        <f t="shared" si="7"/>
        <v>0</v>
      </c>
      <c r="L28" s="52">
        <v>0</v>
      </c>
      <c r="M28" s="52">
        <v>0</v>
      </c>
      <c r="N28" s="50">
        <f t="shared" si="8"/>
        <v>0</v>
      </c>
      <c r="O28" s="52">
        <v>0</v>
      </c>
      <c r="P28" s="52">
        <v>0</v>
      </c>
      <c r="Q28" s="50">
        <f t="shared" si="9"/>
        <v>0</v>
      </c>
      <c r="R28" s="52">
        <v>0</v>
      </c>
      <c r="S28" s="52">
        <v>0</v>
      </c>
      <c r="T28" s="50">
        <f t="shared" si="10"/>
        <v>0</v>
      </c>
      <c r="U28" s="52">
        <v>0</v>
      </c>
      <c r="V28" s="52">
        <v>0</v>
      </c>
      <c r="W28" s="50">
        <f t="shared" si="11"/>
        <v>0</v>
      </c>
      <c r="X28" s="52">
        <v>0</v>
      </c>
      <c r="Y28" s="52">
        <v>0</v>
      </c>
      <c r="Z28" s="50">
        <f t="shared" si="12"/>
        <v>0</v>
      </c>
      <c r="AA28" s="52">
        <v>0</v>
      </c>
      <c r="AB28" s="52">
        <v>0</v>
      </c>
      <c r="AC28" s="50">
        <f t="shared" si="13"/>
        <v>0</v>
      </c>
      <c r="AD28" s="52">
        <v>0</v>
      </c>
      <c r="AE28" s="52">
        <v>0</v>
      </c>
      <c r="AF28" s="50">
        <f t="shared" si="14"/>
        <v>0</v>
      </c>
      <c r="AG28" s="52">
        <v>0</v>
      </c>
      <c r="AH28" s="52">
        <v>0</v>
      </c>
      <c r="AI28" s="50">
        <f t="shared" si="15"/>
        <v>0</v>
      </c>
      <c r="AJ28" s="52">
        <v>0</v>
      </c>
      <c r="AK28" s="52">
        <v>0</v>
      </c>
      <c r="AL28" s="50">
        <f t="shared" si="16"/>
        <v>0</v>
      </c>
      <c r="AM28" s="52">
        <v>0</v>
      </c>
      <c r="AN28" s="52">
        <v>0</v>
      </c>
      <c r="AO28" s="50">
        <f t="shared" si="17"/>
        <v>0</v>
      </c>
      <c r="AP28" s="52">
        <v>0</v>
      </c>
      <c r="AQ28" s="52">
        <v>0</v>
      </c>
      <c r="AR28" s="50">
        <f t="shared" si="18"/>
        <v>0</v>
      </c>
      <c r="AS28" s="52">
        <v>0</v>
      </c>
      <c r="AT28" s="52">
        <v>0</v>
      </c>
      <c r="AU28" s="50">
        <f t="shared" si="19"/>
        <v>0</v>
      </c>
      <c r="AV28" s="75"/>
      <c r="AW28" s="75"/>
    </row>
    <row r="29" spans="1:49" ht="25.5" customHeight="1" x14ac:dyDescent="0.2">
      <c r="A29" s="81" t="s">
        <v>33</v>
      </c>
      <c r="B29" s="84" t="s">
        <v>48</v>
      </c>
      <c r="C29" s="80" t="s">
        <v>49</v>
      </c>
      <c r="D29" s="81"/>
      <c r="E29" s="2" t="s">
        <v>22</v>
      </c>
      <c r="F29" s="42">
        <f>F30+F31+F32+F33</f>
        <v>0</v>
      </c>
      <c r="G29" s="42">
        <f>G30+G31+G32+G33</f>
        <v>0</v>
      </c>
      <c r="H29" s="42">
        <f t="shared" si="4"/>
        <v>0</v>
      </c>
      <c r="I29" s="60">
        <f t="shared" si="5"/>
        <v>0</v>
      </c>
      <c r="J29" s="60">
        <f t="shared" si="6"/>
        <v>0</v>
      </c>
      <c r="K29" s="60">
        <f t="shared" si="7"/>
        <v>0</v>
      </c>
      <c r="L29" s="51">
        <f>L30+L31+L32+L33</f>
        <v>0</v>
      </c>
      <c r="M29" s="51">
        <f>M30+M31+M32+M33</f>
        <v>0</v>
      </c>
      <c r="N29" s="50">
        <f t="shared" si="8"/>
        <v>0</v>
      </c>
      <c r="O29" s="51">
        <f>O30+O31+O32+O33</f>
        <v>0</v>
      </c>
      <c r="P29" s="51">
        <f>P30+P31+P32+P33</f>
        <v>0</v>
      </c>
      <c r="Q29" s="50">
        <f t="shared" si="9"/>
        <v>0</v>
      </c>
      <c r="R29" s="51">
        <f>R30+R31+R32+R33</f>
        <v>0</v>
      </c>
      <c r="S29" s="51">
        <f>S30+S31+S32+S33</f>
        <v>0</v>
      </c>
      <c r="T29" s="50">
        <f t="shared" si="10"/>
        <v>0</v>
      </c>
      <c r="U29" s="51">
        <f>U30+U31+U32+U33</f>
        <v>0</v>
      </c>
      <c r="V29" s="51">
        <f>V30+V31+V32+V33</f>
        <v>0</v>
      </c>
      <c r="W29" s="50">
        <f t="shared" si="11"/>
        <v>0</v>
      </c>
      <c r="X29" s="51">
        <f>X30+X31+X32+X33</f>
        <v>0</v>
      </c>
      <c r="Y29" s="51">
        <f>Y30+Y31+Y32+Y33</f>
        <v>0</v>
      </c>
      <c r="Z29" s="50">
        <f t="shared" si="12"/>
        <v>0</v>
      </c>
      <c r="AA29" s="51">
        <f>AA30+AA31+AA32+AA33</f>
        <v>0</v>
      </c>
      <c r="AB29" s="51">
        <f>AB30+AB31+AB32+AB33</f>
        <v>0</v>
      </c>
      <c r="AC29" s="50">
        <f t="shared" si="13"/>
        <v>0</v>
      </c>
      <c r="AD29" s="51">
        <f>AD30+AD31+AD32+AD33</f>
        <v>0</v>
      </c>
      <c r="AE29" s="51">
        <f>AE30+AE31+AE32+AE33</f>
        <v>0</v>
      </c>
      <c r="AF29" s="50">
        <f t="shared" si="14"/>
        <v>0</v>
      </c>
      <c r="AG29" s="51">
        <f>AG30+AG31+AG32+AG33</f>
        <v>0</v>
      </c>
      <c r="AH29" s="51">
        <f>AH30+AH31+AH32+AH33</f>
        <v>0</v>
      </c>
      <c r="AI29" s="50">
        <f t="shared" si="15"/>
        <v>0</v>
      </c>
      <c r="AJ29" s="51">
        <f>AJ30+AJ31+AJ32+AJ33</f>
        <v>0</v>
      </c>
      <c r="AK29" s="51">
        <f>AK30+AK31+AK32+AK33</f>
        <v>0</v>
      </c>
      <c r="AL29" s="50">
        <f t="shared" si="16"/>
        <v>0</v>
      </c>
      <c r="AM29" s="51">
        <f>AM30+AM31+AM32+AM33</f>
        <v>0</v>
      </c>
      <c r="AN29" s="51">
        <f>AN30+AN31+AN32+AN33</f>
        <v>0</v>
      </c>
      <c r="AO29" s="50">
        <f t="shared" si="17"/>
        <v>0</v>
      </c>
      <c r="AP29" s="51">
        <f>AP30+AP31+AP32+AP33</f>
        <v>0</v>
      </c>
      <c r="AQ29" s="51">
        <f>AQ30+AQ31+AQ32+AQ33</f>
        <v>0</v>
      </c>
      <c r="AR29" s="50">
        <f t="shared" si="18"/>
        <v>0</v>
      </c>
      <c r="AS29" s="51">
        <f>AS30+AS31+AS32+AS33</f>
        <v>0</v>
      </c>
      <c r="AT29" s="51">
        <f>AT30+AT31+AT32+AT33</f>
        <v>0</v>
      </c>
      <c r="AU29" s="50">
        <f t="shared" si="19"/>
        <v>0</v>
      </c>
      <c r="AV29" s="71"/>
      <c r="AW29" s="71"/>
    </row>
    <row r="30" spans="1:49" ht="25.5" customHeight="1" x14ac:dyDescent="0.2">
      <c r="A30" s="81"/>
      <c r="B30" s="84"/>
      <c r="C30" s="80"/>
      <c r="D30" s="81"/>
      <c r="E30" s="2" t="s">
        <v>26</v>
      </c>
      <c r="F30" s="42">
        <f t="shared" si="2"/>
        <v>0</v>
      </c>
      <c r="G30" s="42">
        <f t="shared" si="3"/>
        <v>0</v>
      </c>
      <c r="H30" s="42">
        <f t="shared" si="4"/>
        <v>0</v>
      </c>
      <c r="I30" s="60">
        <f t="shared" si="5"/>
        <v>0</v>
      </c>
      <c r="J30" s="60">
        <f t="shared" si="6"/>
        <v>0</v>
      </c>
      <c r="K30" s="60">
        <f t="shared" si="7"/>
        <v>0</v>
      </c>
      <c r="L30" s="52">
        <v>0</v>
      </c>
      <c r="M30" s="52">
        <v>0</v>
      </c>
      <c r="N30" s="50">
        <f t="shared" si="8"/>
        <v>0</v>
      </c>
      <c r="O30" s="52">
        <v>0</v>
      </c>
      <c r="P30" s="52">
        <v>0</v>
      </c>
      <c r="Q30" s="50">
        <f t="shared" si="9"/>
        <v>0</v>
      </c>
      <c r="R30" s="52">
        <v>0</v>
      </c>
      <c r="S30" s="52">
        <v>0</v>
      </c>
      <c r="T30" s="50">
        <f t="shared" si="10"/>
        <v>0</v>
      </c>
      <c r="U30" s="52">
        <v>0</v>
      </c>
      <c r="V30" s="52">
        <v>0</v>
      </c>
      <c r="W30" s="50">
        <f t="shared" si="11"/>
        <v>0</v>
      </c>
      <c r="X30" s="52">
        <v>0</v>
      </c>
      <c r="Y30" s="52">
        <v>0</v>
      </c>
      <c r="Z30" s="50">
        <f t="shared" si="12"/>
        <v>0</v>
      </c>
      <c r="AA30" s="52">
        <v>0</v>
      </c>
      <c r="AB30" s="52">
        <v>0</v>
      </c>
      <c r="AC30" s="50">
        <f t="shared" si="13"/>
        <v>0</v>
      </c>
      <c r="AD30" s="52">
        <v>0</v>
      </c>
      <c r="AE30" s="52">
        <v>0</v>
      </c>
      <c r="AF30" s="50">
        <f t="shared" si="14"/>
        <v>0</v>
      </c>
      <c r="AG30" s="52">
        <v>0</v>
      </c>
      <c r="AH30" s="52">
        <v>0</v>
      </c>
      <c r="AI30" s="50">
        <f t="shared" si="15"/>
        <v>0</v>
      </c>
      <c r="AJ30" s="52">
        <v>0</v>
      </c>
      <c r="AK30" s="52">
        <v>0</v>
      </c>
      <c r="AL30" s="50">
        <f t="shared" si="16"/>
        <v>0</v>
      </c>
      <c r="AM30" s="52">
        <v>0</v>
      </c>
      <c r="AN30" s="52">
        <v>0</v>
      </c>
      <c r="AO30" s="50">
        <f t="shared" si="17"/>
        <v>0</v>
      </c>
      <c r="AP30" s="52">
        <v>0</v>
      </c>
      <c r="AQ30" s="52">
        <v>0</v>
      </c>
      <c r="AR30" s="50">
        <f t="shared" si="18"/>
        <v>0</v>
      </c>
      <c r="AS30" s="52">
        <v>0</v>
      </c>
      <c r="AT30" s="52">
        <v>0</v>
      </c>
      <c r="AU30" s="50">
        <f t="shared" si="19"/>
        <v>0</v>
      </c>
      <c r="AV30" s="71"/>
      <c r="AW30" s="71"/>
    </row>
    <row r="31" spans="1:49" ht="25.5" customHeight="1" x14ac:dyDescent="0.2">
      <c r="A31" s="81"/>
      <c r="B31" s="84"/>
      <c r="C31" s="80"/>
      <c r="D31" s="81"/>
      <c r="E31" s="2" t="s">
        <v>29</v>
      </c>
      <c r="F31" s="42">
        <f t="shared" si="2"/>
        <v>0</v>
      </c>
      <c r="G31" s="42">
        <f t="shared" si="3"/>
        <v>0</v>
      </c>
      <c r="H31" s="42">
        <f t="shared" si="4"/>
        <v>0</v>
      </c>
      <c r="I31" s="60">
        <f t="shared" si="5"/>
        <v>0</v>
      </c>
      <c r="J31" s="60">
        <f t="shared" si="6"/>
        <v>0</v>
      </c>
      <c r="K31" s="60">
        <f t="shared" si="7"/>
        <v>0</v>
      </c>
      <c r="L31" s="52">
        <v>0</v>
      </c>
      <c r="M31" s="52">
        <v>0</v>
      </c>
      <c r="N31" s="50">
        <f t="shared" si="8"/>
        <v>0</v>
      </c>
      <c r="O31" s="52">
        <v>0</v>
      </c>
      <c r="P31" s="52">
        <v>0</v>
      </c>
      <c r="Q31" s="50">
        <f t="shared" si="9"/>
        <v>0</v>
      </c>
      <c r="R31" s="52">
        <v>0</v>
      </c>
      <c r="S31" s="52">
        <v>0</v>
      </c>
      <c r="T31" s="50">
        <f t="shared" si="10"/>
        <v>0</v>
      </c>
      <c r="U31" s="52">
        <v>0</v>
      </c>
      <c r="V31" s="52">
        <v>0</v>
      </c>
      <c r="W31" s="50">
        <f t="shared" si="11"/>
        <v>0</v>
      </c>
      <c r="X31" s="52">
        <v>0</v>
      </c>
      <c r="Y31" s="52">
        <v>0</v>
      </c>
      <c r="Z31" s="50">
        <f t="shared" si="12"/>
        <v>0</v>
      </c>
      <c r="AA31" s="52">
        <v>0</v>
      </c>
      <c r="AB31" s="52">
        <v>0</v>
      </c>
      <c r="AC31" s="50">
        <f t="shared" si="13"/>
        <v>0</v>
      </c>
      <c r="AD31" s="52">
        <v>0</v>
      </c>
      <c r="AE31" s="52">
        <v>0</v>
      </c>
      <c r="AF31" s="50">
        <f t="shared" si="14"/>
        <v>0</v>
      </c>
      <c r="AG31" s="52">
        <v>0</v>
      </c>
      <c r="AH31" s="52">
        <v>0</v>
      </c>
      <c r="AI31" s="50">
        <f t="shared" si="15"/>
        <v>0</v>
      </c>
      <c r="AJ31" s="52">
        <v>0</v>
      </c>
      <c r="AK31" s="52">
        <v>0</v>
      </c>
      <c r="AL31" s="50">
        <f t="shared" si="16"/>
        <v>0</v>
      </c>
      <c r="AM31" s="52">
        <v>0</v>
      </c>
      <c r="AN31" s="52">
        <v>0</v>
      </c>
      <c r="AO31" s="50">
        <f t="shared" si="17"/>
        <v>0</v>
      </c>
      <c r="AP31" s="52">
        <v>0</v>
      </c>
      <c r="AQ31" s="52">
        <v>0</v>
      </c>
      <c r="AR31" s="50">
        <f t="shared" si="18"/>
        <v>0</v>
      </c>
      <c r="AS31" s="52">
        <v>0</v>
      </c>
      <c r="AT31" s="52">
        <v>0</v>
      </c>
      <c r="AU31" s="50">
        <f t="shared" si="19"/>
        <v>0</v>
      </c>
      <c r="AV31" s="71"/>
      <c r="AW31" s="71"/>
    </row>
    <row r="32" spans="1:49" ht="25.5" customHeight="1" x14ac:dyDescent="0.2">
      <c r="A32" s="81"/>
      <c r="B32" s="84"/>
      <c r="C32" s="80"/>
      <c r="D32" s="81"/>
      <c r="E32" s="3" t="s">
        <v>41</v>
      </c>
      <c r="F32" s="42">
        <f t="shared" si="2"/>
        <v>0</v>
      </c>
      <c r="G32" s="42">
        <f t="shared" si="3"/>
        <v>0</v>
      </c>
      <c r="H32" s="42">
        <f t="shared" si="4"/>
        <v>0</v>
      </c>
      <c r="I32" s="60">
        <f t="shared" si="5"/>
        <v>0</v>
      </c>
      <c r="J32" s="60">
        <f t="shared" si="6"/>
        <v>0</v>
      </c>
      <c r="K32" s="60">
        <f t="shared" si="7"/>
        <v>0</v>
      </c>
      <c r="L32" s="52">
        <v>0</v>
      </c>
      <c r="M32" s="52">
        <v>0</v>
      </c>
      <c r="N32" s="50">
        <f t="shared" si="8"/>
        <v>0</v>
      </c>
      <c r="O32" s="52">
        <v>0</v>
      </c>
      <c r="P32" s="52">
        <v>0</v>
      </c>
      <c r="Q32" s="50">
        <f t="shared" si="9"/>
        <v>0</v>
      </c>
      <c r="R32" s="52">
        <v>0</v>
      </c>
      <c r="S32" s="52">
        <v>0</v>
      </c>
      <c r="T32" s="50">
        <f t="shared" si="10"/>
        <v>0</v>
      </c>
      <c r="U32" s="52">
        <v>0</v>
      </c>
      <c r="V32" s="52">
        <v>0</v>
      </c>
      <c r="W32" s="50">
        <f t="shared" si="11"/>
        <v>0</v>
      </c>
      <c r="X32" s="52">
        <v>0</v>
      </c>
      <c r="Y32" s="52">
        <v>0</v>
      </c>
      <c r="Z32" s="50">
        <f t="shared" si="12"/>
        <v>0</v>
      </c>
      <c r="AA32" s="52">
        <v>0</v>
      </c>
      <c r="AB32" s="52">
        <v>0</v>
      </c>
      <c r="AC32" s="50">
        <f t="shared" si="13"/>
        <v>0</v>
      </c>
      <c r="AD32" s="52">
        <v>0</v>
      </c>
      <c r="AE32" s="52">
        <v>0</v>
      </c>
      <c r="AF32" s="50">
        <f t="shared" si="14"/>
        <v>0</v>
      </c>
      <c r="AG32" s="52">
        <v>0</v>
      </c>
      <c r="AH32" s="52">
        <v>0</v>
      </c>
      <c r="AI32" s="50">
        <f t="shared" si="15"/>
        <v>0</v>
      </c>
      <c r="AJ32" s="52">
        <v>0</v>
      </c>
      <c r="AK32" s="52">
        <v>0</v>
      </c>
      <c r="AL32" s="50">
        <f t="shared" si="16"/>
        <v>0</v>
      </c>
      <c r="AM32" s="52">
        <v>0</v>
      </c>
      <c r="AN32" s="52">
        <v>0</v>
      </c>
      <c r="AO32" s="50">
        <f t="shared" si="17"/>
        <v>0</v>
      </c>
      <c r="AP32" s="52">
        <v>0</v>
      </c>
      <c r="AQ32" s="52">
        <v>0</v>
      </c>
      <c r="AR32" s="50">
        <f t="shared" si="18"/>
        <v>0</v>
      </c>
      <c r="AS32" s="52">
        <v>0</v>
      </c>
      <c r="AT32" s="52">
        <v>0</v>
      </c>
      <c r="AU32" s="50">
        <f t="shared" si="19"/>
        <v>0</v>
      </c>
      <c r="AV32" s="71"/>
      <c r="AW32" s="71"/>
    </row>
    <row r="33" spans="1:49" ht="33.75" customHeight="1" x14ac:dyDescent="0.2">
      <c r="A33" s="81"/>
      <c r="B33" s="84"/>
      <c r="C33" s="80"/>
      <c r="D33" s="81"/>
      <c r="E33" s="2" t="s">
        <v>27</v>
      </c>
      <c r="F33" s="42">
        <f t="shared" si="2"/>
        <v>0</v>
      </c>
      <c r="G33" s="42">
        <f t="shared" si="3"/>
        <v>0</v>
      </c>
      <c r="H33" s="42">
        <f t="shared" si="4"/>
        <v>0</v>
      </c>
      <c r="I33" s="60">
        <f t="shared" si="5"/>
        <v>0</v>
      </c>
      <c r="J33" s="60">
        <f t="shared" si="6"/>
        <v>0</v>
      </c>
      <c r="K33" s="60">
        <f t="shared" si="7"/>
        <v>0</v>
      </c>
      <c r="L33" s="52">
        <v>0</v>
      </c>
      <c r="M33" s="52">
        <v>0</v>
      </c>
      <c r="N33" s="50">
        <f t="shared" si="8"/>
        <v>0</v>
      </c>
      <c r="O33" s="52">
        <v>0</v>
      </c>
      <c r="P33" s="52">
        <v>0</v>
      </c>
      <c r="Q33" s="50">
        <f t="shared" si="9"/>
        <v>0</v>
      </c>
      <c r="R33" s="52">
        <v>0</v>
      </c>
      <c r="S33" s="52">
        <v>0</v>
      </c>
      <c r="T33" s="50">
        <f t="shared" si="10"/>
        <v>0</v>
      </c>
      <c r="U33" s="52">
        <v>0</v>
      </c>
      <c r="V33" s="52">
        <v>0</v>
      </c>
      <c r="W33" s="50">
        <f t="shared" si="11"/>
        <v>0</v>
      </c>
      <c r="X33" s="52">
        <v>0</v>
      </c>
      <c r="Y33" s="52">
        <v>0</v>
      </c>
      <c r="Z33" s="50">
        <f t="shared" si="12"/>
        <v>0</v>
      </c>
      <c r="AA33" s="52">
        <v>0</v>
      </c>
      <c r="AB33" s="52">
        <v>0</v>
      </c>
      <c r="AC33" s="50">
        <f t="shared" si="13"/>
        <v>0</v>
      </c>
      <c r="AD33" s="52">
        <v>0</v>
      </c>
      <c r="AE33" s="52">
        <v>0</v>
      </c>
      <c r="AF33" s="50">
        <f t="shared" si="14"/>
        <v>0</v>
      </c>
      <c r="AG33" s="52">
        <v>0</v>
      </c>
      <c r="AH33" s="52">
        <v>0</v>
      </c>
      <c r="AI33" s="50">
        <f t="shared" si="15"/>
        <v>0</v>
      </c>
      <c r="AJ33" s="52">
        <v>0</v>
      </c>
      <c r="AK33" s="52">
        <v>0</v>
      </c>
      <c r="AL33" s="50">
        <f t="shared" si="16"/>
        <v>0</v>
      </c>
      <c r="AM33" s="52">
        <v>0</v>
      </c>
      <c r="AN33" s="52">
        <v>0</v>
      </c>
      <c r="AO33" s="50">
        <f t="shared" si="17"/>
        <v>0</v>
      </c>
      <c r="AP33" s="52">
        <v>0</v>
      </c>
      <c r="AQ33" s="52">
        <v>0</v>
      </c>
      <c r="AR33" s="50">
        <f t="shared" si="18"/>
        <v>0</v>
      </c>
      <c r="AS33" s="52">
        <v>0</v>
      </c>
      <c r="AT33" s="52">
        <v>0</v>
      </c>
      <c r="AU33" s="50">
        <f t="shared" si="19"/>
        <v>0</v>
      </c>
      <c r="AV33" s="71"/>
      <c r="AW33" s="71"/>
    </row>
    <row r="34" spans="1:49" ht="25.5" customHeight="1" x14ac:dyDescent="0.2">
      <c r="A34" s="81"/>
      <c r="B34" s="84"/>
      <c r="C34" s="80"/>
      <c r="D34" s="81"/>
      <c r="E34" s="3" t="s">
        <v>30</v>
      </c>
      <c r="F34" s="42">
        <v>0</v>
      </c>
      <c r="G34" s="42">
        <v>0</v>
      </c>
      <c r="H34" s="42">
        <f t="shared" si="4"/>
        <v>0</v>
      </c>
      <c r="I34" s="60">
        <f t="shared" si="5"/>
        <v>0</v>
      </c>
      <c r="J34" s="60">
        <f t="shared" si="6"/>
        <v>0</v>
      </c>
      <c r="K34" s="60">
        <f t="shared" si="7"/>
        <v>0</v>
      </c>
      <c r="L34" s="52">
        <v>0</v>
      </c>
      <c r="M34" s="52">
        <v>0</v>
      </c>
      <c r="N34" s="50">
        <f t="shared" si="8"/>
        <v>0</v>
      </c>
      <c r="O34" s="52">
        <v>0</v>
      </c>
      <c r="P34" s="52">
        <v>0</v>
      </c>
      <c r="Q34" s="50">
        <f t="shared" si="9"/>
        <v>0</v>
      </c>
      <c r="R34" s="52">
        <v>0</v>
      </c>
      <c r="S34" s="52">
        <v>0</v>
      </c>
      <c r="T34" s="50">
        <f t="shared" si="10"/>
        <v>0</v>
      </c>
      <c r="U34" s="52">
        <v>0</v>
      </c>
      <c r="V34" s="52">
        <v>0</v>
      </c>
      <c r="W34" s="50">
        <f t="shared" si="11"/>
        <v>0</v>
      </c>
      <c r="X34" s="52">
        <v>0</v>
      </c>
      <c r="Y34" s="52">
        <v>0</v>
      </c>
      <c r="Z34" s="50">
        <f t="shared" si="12"/>
        <v>0</v>
      </c>
      <c r="AA34" s="52">
        <v>0</v>
      </c>
      <c r="AB34" s="52">
        <v>0</v>
      </c>
      <c r="AC34" s="50">
        <f t="shared" si="13"/>
        <v>0</v>
      </c>
      <c r="AD34" s="52">
        <v>0</v>
      </c>
      <c r="AE34" s="52">
        <v>0</v>
      </c>
      <c r="AF34" s="50">
        <f t="shared" si="14"/>
        <v>0</v>
      </c>
      <c r="AG34" s="52">
        <v>0</v>
      </c>
      <c r="AH34" s="52">
        <v>0</v>
      </c>
      <c r="AI34" s="50">
        <f t="shared" si="15"/>
        <v>0</v>
      </c>
      <c r="AJ34" s="52">
        <v>0</v>
      </c>
      <c r="AK34" s="52">
        <v>0</v>
      </c>
      <c r="AL34" s="50">
        <f t="shared" si="16"/>
        <v>0</v>
      </c>
      <c r="AM34" s="52">
        <v>0</v>
      </c>
      <c r="AN34" s="52">
        <v>0</v>
      </c>
      <c r="AO34" s="50">
        <f t="shared" si="17"/>
        <v>0</v>
      </c>
      <c r="AP34" s="52">
        <v>0</v>
      </c>
      <c r="AQ34" s="52">
        <v>0</v>
      </c>
      <c r="AR34" s="50">
        <f t="shared" si="18"/>
        <v>0</v>
      </c>
      <c r="AS34" s="52">
        <v>0</v>
      </c>
      <c r="AT34" s="52">
        <v>0</v>
      </c>
      <c r="AU34" s="50">
        <f t="shared" si="19"/>
        <v>0</v>
      </c>
      <c r="AV34" s="71"/>
      <c r="AW34" s="71"/>
    </row>
    <row r="35" spans="1:49" s="23" customFormat="1" ht="38.25" customHeight="1" x14ac:dyDescent="0.2">
      <c r="A35" s="83" t="s">
        <v>23</v>
      </c>
      <c r="B35" s="83"/>
      <c r="C35" s="83"/>
      <c r="D35" s="83"/>
      <c r="E35" s="47" t="s">
        <v>28</v>
      </c>
      <c r="F35" s="42">
        <f t="shared" ref="F35:G35" si="24">F36+F37+F38+F39</f>
        <v>172076.69999999998</v>
      </c>
      <c r="G35" s="42">
        <f t="shared" si="24"/>
        <v>61482.9</v>
      </c>
      <c r="H35" s="42">
        <f t="shared" si="4"/>
        <v>35.729939033000981</v>
      </c>
      <c r="I35" s="60">
        <f t="shared" si="5"/>
        <v>172076.7</v>
      </c>
      <c r="J35" s="60">
        <f t="shared" si="6"/>
        <v>61482.900000000009</v>
      </c>
      <c r="K35" s="60">
        <f t="shared" si="7"/>
        <v>35.729939033000981</v>
      </c>
      <c r="L35" s="53">
        <f>L11+L17+L23+L29</f>
        <v>0</v>
      </c>
      <c r="M35" s="53">
        <f t="shared" ref="M35:AU35" si="25">M11+M17+M23+M29</f>
        <v>0</v>
      </c>
      <c r="N35" s="53">
        <f t="shared" si="25"/>
        <v>0</v>
      </c>
      <c r="O35" s="53">
        <f t="shared" si="25"/>
        <v>718.9</v>
      </c>
      <c r="P35" s="53">
        <f t="shared" si="25"/>
        <v>879.8</v>
      </c>
      <c r="Q35" s="53">
        <f t="shared" si="25"/>
        <v>618.69669189795343</v>
      </c>
      <c r="R35" s="53">
        <f t="shared" si="25"/>
        <v>5060.2</v>
      </c>
      <c r="S35" s="53">
        <f t="shared" si="25"/>
        <v>0</v>
      </c>
      <c r="T35" s="53">
        <f t="shared" si="25"/>
        <v>0</v>
      </c>
      <c r="U35" s="53">
        <f t="shared" si="25"/>
        <v>134.30000000000001</v>
      </c>
      <c r="V35" s="53">
        <f t="shared" si="25"/>
        <v>273.39999999999998</v>
      </c>
      <c r="W35" s="53">
        <f t="shared" si="25"/>
        <v>410.2660129123866</v>
      </c>
      <c r="X35" s="53">
        <f t="shared" si="25"/>
        <v>18103.7</v>
      </c>
      <c r="Y35" s="53">
        <f t="shared" si="25"/>
        <v>0</v>
      </c>
      <c r="Z35" s="53">
        <f t="shared" si="25"/>
        <v>0</v>
      </c>
      <c r="AA35" s="53">
        <f t="shared" si="25"/>
        <v>0</v>
      </c>
      <c r="AB35" s="53">
        <f t="shared" si="25"/>
        <v>6499.1</v>
      </c>
      <c r="AC35" s="53" t="e">
        <f t="shared" si="25"/>
        <v>#DIV/0!</v>
      </c>
      <c r="AD35" s="53">
        <f t="shared" si="25"/>
        <v>0</v>
      </c>
      <c r="AE35" s="53">
        <f t="shared" si="25"/>
        <v>10789</v>
      </c>
      <c r="AF35" s="53" t="e">
        <f t="shared" si="25"/>
        <v>#DIV/0!</v>
      </c>
      <c r="AG35" s="53">
        <f t="shared" si="25"/>
        <v>28043.500000000004</v>
      </c>
      <c r="AH35" s="53">
        <f t="shared" si="25"/>
        <v>25792.100000000006</v>
      </c>
      <c r="AI35" s="53">
        <f t="shared" si="25"/>
        <v>208.86127191029431</v>
      </c>
      <c r="AJ35" s="53">
        <f t="shared" si="25"/>
        <v>76266.2</v>
      </c>
      <c r="AK35" s="53">
        <f t="shared" si="25"/>
        <v>17249.5</v>
      </c>
      <c r="AL35" s="53" t="e">
        <f t="shared" si="25"/>
        <v>#DIV/0!</v>
      </c>
      <c r="AM35" s="53">
        <f t="shared" si="25"/>
        <v>41302.199999999997</v>
      </c>
      <c r="AN35" s="53">
        <f t="shared" si="25"/>
        <v>0</v>
      </c>
      <c r="AO35" s="53">
        <f t="shared" si="25"/>
        <v>0</v>
      </c>
      <c r="AP35" s="53">
        <f t="shared" si="25"/>
        <v>0</v>
      </c>
      <c r="AQ35" s="53">
        <f t="shared" si="25"/>
        <v>0</v>
      </c>
      <c r="AR35" s="53">
        <f t="shared" si="25"/>
        <v>0</v>
      </c>
      <c r="AS35" s="53">
        <f t="shared" si="25"/>
        <v>2447.6999999999998</v>
      </c>
      <c r="AT35" s="53">
        <f t="shared" si="25"/>
        <v>0</v>
      </c>
      <c r="AU35" s="53">
        <f t="shared" si="25"/>
        <v>0</v>
      </c>
      <c r="AV35" s="76"/>
      <c r="AW35" s="77"/>
    </row>
    <row r="36" spans="1:49" s="23" customFormat="1" ht="38.25" customHeight="1" x14ac:dyDescent="0.2">
      <c r="A36" s="83"/>
      <c r="B36" s="83"/>
      <c r="C36" s="83"/>
      <c r="D36" s="83"/>
      <c r="E36" s="47" t="s">
        <v>26</v>
      </c>
      <c r="F36" s="42">
        <f t="shared" si="2"/>
        <v>75802</v>
      </c>
      <c r="G36" s="42">
        <f t="shared" si="3"/>
        <v>48865.3</v>
      </c>
      <c r="H36" s="42">
        <f t="shared" si="4"/>
        <v>64.464394079311887</v>
      </c>
      <c r="I36" s="60">
        <f t="shared" si="5"/>
        <v>75802</v>
      </c>
      <c r="J36" s="60">
        <f t="shared" si="6"/>
        <v>48865.3</v>
      </c>
      <c r="K36" s="60">
        <f t="shared" si="7"/>
        <v>64.464394079311887</v>
      </c>
      <c r="L36" s="53">
        <f t="shared" ref="L36:AU36" si="26">L12+L18+L24+L30</f>
        <v>0</v>
      </c>
      <c r="M36" s="53">
        <f t="shared" si="26"/>
        <v>0</v>
      </c>
      <c r="N36" s="53">
        <f t="shared" si="26"/>
        <v>0</v>
      </c>
      <c r="O36" s="53">
        <f t="shared" si="26"/>
        <v>0</v>
      </c>
      <c r="P36" s="53">
        <f t="shared" si="26"/>
        <v>0</v>
      </c>
      <c r="Q36" s="53">
        <f t="shared" si="26"/>
        <v>0</v>
      </c>
      <c r="R36" s="53">
        <f t="shared" si="26"/>
        <v>0</v>
      </c>
      <c r="S36" s="53">
        <f t="shared" si="26"/>
        <v>0</v>
      </c>
      <c r="T36" s="53">
        <f t="shared" si="26"/>
        <v>0</v>
      </c>
      <c r="U36" s="53">
        <f t="shared" si="26"/>
        <v>0</v>
      </c>
      <c r="V36" s="53">
        <f t="shared" si="26"/>
        <v>0</v>
      </c>
      <c r="W36" s="53">
        <f t="shared" si="26"/>
        <v>0</v>
      </c>
      <c r="X36" s="53">
        <f t="shared" si="26"/>
        <v>17514</v>
      </c>
      <c r="Y36" s="53">
        <f t="shared" si="26"/>
        <v>0</v>
      </c>
      <c r="Z36" s="53">
        <f t="shared" si="26"/>
        <v>0</v>
      </c>
      <c r="AA36" s="53">
        <f t="shared" si="26"/>
        <v>0</v>
      </c>
      <c r="AB36" s="53">
        <f t="shared" si="26"/>
        <v>6499.1</v>
      </c>
      <c r="AC36" s="53" t="e">
        <f t="shared" si="26"/>
        <v>#DIV/0!</v>
      </c>
      <c r="AD36" s="53">
        <f t="shared" si="26"/>
        <v>0</v>
      </c>
      <c r="AE36" s="53">
        <f t="shared" si="26"/>
        <v>10508.1</v>
      </c>
      <c r="AF36" s="53" t="e">
        <f t="shared" si="26"/>
        <v>#DIV/0!</v>
      </c>
      <c r="AG36" s="53">
        <f t="shared" si="26"/>
        <v>19494.900000000001</v>
      </c>
      <c r="AH36" s="53">
        <f t="shared" si="26"/>
        <v>19494.900000000001</v>
      </c>
      <c r="AI36" s="53">
        <f t="shared" si="26"/>
        <v>100</v>
      </c>
      <c r="AJ36" s="53">
        <f t="shared" si="26"/>
        <v>38793.1</v>
      </c>
      <c r="AK36" s="53">
        <f t="shared" si="26"/>
        <v>12363.2</v>
      </c>
      <c r="AL36" s="53">
        <f t="shared" si="26"/>
        <v>31.869585055074229</v>
      </c>
      <c r="AM36" s="53">
        <f t="shared" si="26"/>
        <v>0</v>
      </c>
      <c r="AN36" s="53">
        <f t="shared" si="26"/>
        <v>0</v>
      </c>
      <c r="AO36" s="53">
        <f t="shared" si="26"/>
        <v>0</v>
      </c>
      <c r="AP36" s="53">
        <f t="shared" si="26"/>
        <v>0</v>
      </c>
      <c r="AQ36" s="53">
        <f t="shared" si="26"/>
        <v>0</v>
      </c>
      <c r="AR36" s="53">
        <f t="shared" si="26"/>
        <v>0</v>
      </c>
      <c r="AS36" s="53">
        <f t="shared" si="26"/>
        <v>0</v>
      </c>
      <c r="AT36" s="53">
        <f t="shared" si="26"/>
        <v>0</v>
      </c>
      <c r="AU36" s="53">
        <f t="shared" si="26"/>
        <v>0</v>
      </c>
      <c r="AV36" s="76"/>
      <c r="AW36" s="78"/>
    </row>
    <row r="37" spans="1:49" s="23" customFormat="1" ht="38.25" customHeight="1" x14ac:dyDescent="0.2">
      <c r="A37" s="83"/>
      <c r="B37" s="83"/>
      <c r="C37" s="83"/>
      <c r="D37" s="83"/>
      <c r="E37" s="47" t="s">
        <v>29</v>
      </c>
      <c r="F37" s="42">
        <f t="shared" si="2"/>
        <v>35820.299999999996</v>
      </c>
      <c r="G37" s="42">
        <f t="shared" si="3"/>
        <v>4227.9000000000005</v>
      </c>
      <c r="H37" s="42">
        <f t="shared" si="4"/>
        <v>11.803083726266953</v>
      </c>
      <c r="I37" s="60">
        <f t="shared" si="5"/>
        <v>35820.299999999996</v>
      </c>
      <c r="J37" s="60">
        <f t="shared" si="6"/>
        <v>4227.9000000000005</v>
      </c>
      <c r="K37" s="60">
        <f t="shared" si="7"/>
        <v>11.803083726266953</v>
      </c>
      <c r="L37" s="53">
        <f t="shared" ref="L37:AU37" si="27">L13+L19+L25+L31</f>
        <v>0</v>
      </c>
      <c r="M37" s="53">
        <f t="shared" si="27"/>
        <v>0</v>
      </c>
      <c r="N37" s="53">
        <f t="shared" si="27"/>
        <v>0</v>
      </c>
      <c r="O37" s="53">
        <f t="shared" si="27"/>
        <v>0</v>
      </c>
      <c r="P37" s="53">
        <f t="shared" si="27"/>
        <v>0</v>
      </c>
      <c r="Q37" s="53">
        <f t="shared" si="27"/>
        <v>0</v>
      </c>
      <c r="R37" s="53">
        <f t="shared" si="27"/>
        <v>0</v>
      </c>
      <c r="S37" s="53">
        <f t="shared" si="27"/>
        <v>0</v>
      </c>
      <c r="T37" s="53">
        <f t="shared" si="27"/>
        <v>0</v>
      </c>
      <c r="U37" s="53">
        <f t="shared" si="27"/>
        <v>0</v>
      </c>
      <c r="V37" s="53">
        <f t="shared" si="27"/>
        <v>0</v>
      </c>
      <c r="W37" s="53">
        <f t="shared" si="27"/>
        <v>0</v>
      </c>
      <c r="X37" s="53">
        <f t="shared" si="27"/>
        <v>0</v>
      </c>
      <c r="Y37" s="53">
        <f t="shared" si="27"/>
        <v>0</v>
      </c>
      <c r="Z37" s="53">
        <f t="shared" si="27"/>
        <v>0</v>
      </c>
      <c r="AA37" s="53">
        <f t="shared" si="27"/>
        <v>0</v>
      </c>
      <c r="AB37" s="53">
        <f t="shared" si="27"/>
        <v>0</v>
      </c>
      <c r="AC37" s="53">
        <f t="shared" si="27"/>
        <v>0</v>
      </c>
      <c r="AD37" s="53">
        <f t="shared" si="27"/>
        <v>0</v>
      </c>
      <c r="AE37" s="53">
        <f t="shared" si="27"/>
        <v>0</v>
      </c>
      <c r="AF37" s="53">
        <f t="shared" si="27"/>
        <v>0</v>
      </c>
      <c r="AG37" s="53">
        <f t="shared" si="27"/>
        <v>2636.2</v>
      </c>
      <c r="AH37" s="53">
        <f t="shared" si="27"/>
        <v>936.2</v>
      </c>
      <c r="AI37" s="53">
        <f t="shared" si="27"/>
        <v>100</v>
      </c>
      <c r="AJ37" s="53">
        <f t="shared" si="27"/>
        <v>33184.1</v>
      </c>
      <c r="AK37" s="53">
        <f t="shared" si="27"/>
        <v>3291.7000000000003</v>
      </c>
      <c r="AL37" s="53" t="e">
        <f t="shared" si="27"/>
        <v>#DIV/0!</v>
      </c>
      <c r="AM37" s="53">
        <f t="shared" si="27"/>
        <v>0</v>
      </c>
      <c r="AN37" s="53">
        <f t="shared" si="27"/>
        <v>0</v>
      </c>
      <c r="AO37" s="53">
        <f t="shared" si="27"/>
        <v>0</v>
      </c>
      <c r="AP37" s="53">
        <f t="shared" si="27"/>
        <v>0</v>
      </c>
      <c r="AQ37" s="53">
        <f t="shared" si="27"/>
        <v>0</v>
      </c>
      <c r="AR37" s="53">
        <f t="shared" si="27"/>
        <v>0</v>
      </c>
      <c r="AS37" s="53">
        <f t="shared" si="27"/>
        <v>0</v>
      </c>
      <c r="AT37" s="53">
        <f t="shared" si="27"/>
        <v>0</v>
      </c>
      <c r="AU37" s="53">
        <f t="shared" si="27"/>
        <v>0</v>
      </c>
      <c r="AV37" s="76"/>
      <c r="AW37" s="78"/>
    </row>
    <row r="38" spans="1:49" s="23" customFormat="1" ht="38.25" customHeight="1" x14ac:dyDescent="0.2">
      <c r="A38" s="83"/>
      <c r="B38" s="83"/>
      <c r="C38" s="83"/>
      <c r="D38" s="83"/>
      <c r="E38" s="48" t="s">
        <v>41</v>
      </c>
      <c r="F38" s="42">
        <f t="shared" si="2"/>
        <v>60454.399999999994</v>
      </c>
      <c r="G38" s="42">
        <f t="shared" si="3"/>
        <v>8389.6999999999989</v>
      </c>
      <c r="H38" s="42">
        <f t="shared" si="4"/>
        <v>13.877732638153715</v>
      </c>
      <c r="I38" s="60">
        <f t="shared" si="5"/>
        <v>60454.399999999994</v>
      </c>
      <c r="J38" s="60">
        <f t="shared" si="6"/>
        <v>8389.6999999999989</v>
      </c>
      <c r="K38" s="60">
        <f t="shared" si="7"/>
        <v>13.877732638153715</v>
      </c>
      <c r="L38" s="53">
        <f t="shared" ref="L38:AU38" si="28">L14+L20+L26+L32</f>
        <v>0</v>
      </c>
      <c r="M38" s="53">
        <f t="shared" si="28"/>
        <v>0</v>
      </c>
      <c r="N38" s="53">
        <f t="shared" si="28"/>
        <v>0</v>
      </c>
      <c r="O38" s="53">
        <f t="shared" si="28"/>
        <v>718.9</v>
      </c>
      <c r="P38" s="53">
        <f t="shared" si="28"/>
        <v>879.8</v>
      </c>
      <c r="Q38" s="53">
        <f t="shared" si="28"/>
        <v>618.69669189795343</v>
      </c>
      <c r="R38" s="53">
        <f t="shared" si="28"/>
        <v>5060.2</v>
      </c>
      <c r="S38" s="53">
        <f t="shared" si="28"/>
        <v>0</v>
      </c>
      <c r="T38" s="53">
        <f t="shared" si="28"/>
        <v>0</v>
      </c>
      <c r="U38" s="53">
        <f t="shared" si="28"/>
        <v>134.30000000000001</v>
      </c>
      <c r="V38" s="53">
        <f t="shared" si="28"/>
        <v>273.39999999999998</v>
      </c>
      <c r="W38" s="53">
        <f t="shared" si="28"/>
        <v>410.2660129123866</v>
      </c>
      <c r="X38" s="53">
        <f t="shared" si="28"/>
        <v>589.70000000000005</v>
      </c>
      <c r="Y38" s="53">
        <f t="shared" si="28"/>
        <v>0</v>
      </c>
      <c r="Z38" s="53">
        <f t="shared" si="28"/>
        <v>0</v>
      </c>
      <c r="AA38" s="53">
        <f t="shared" si="28"/>
        <v>0</v>
      </c>
      <c r="AB38" s="53">
        <f t="shared" si="28"/>
        <v>0</v>
      </c>
      <c r="AC38" s="53">
        <f t="shared" si="28"/>
        <v>0</v>
      </c>
      <c r="AD38" s="53">
        <f t="shared" si="28"/>
        <v>0</v>
      </c>
      <c r="AE38" s="53">
        <f t="shared" si="28"/>
        <v>280.89999999999998</v>
      </c>
      <c r="AF38" s="53" t="e">
        <f t="shared" si="28"/>
        <v>#DIV/0!</v>
      </c>
      <c r="AG38" s="53">
        <f t="shared" si="28"/>
        <v>5912.4</v>
      </c>
      <c r="AH38" s="53">
        <f t="shared" si="28"/>
        <v>5360.9999999999991</v>
      </c>
      <c r="AI38" s="53">
        <f t="shared" si="28"/>
        <v>228.41749967545113</v>
      </c>
      <c r="AJ38" s="53">
        <f t="shared" si="28"/>
        <v>4289</v>
      </c>
      <c r="AK38" s="53">
        <f t="shared" si="28"/>
        <v>1594.6</v>
      </c>
      <c r="AL38" s="53">
        <f t="shared" si="28"/>
        <v>119.68233433646574</v>
      </c>
      <c r="AM38" s="53">
        <f t="shared" si="28"/>
        <v>41302.199999999997</v>
      </c>
      <c r="AN38" s="53">
        <f t="shared" si="28"/>
        <v>0</v>
      </c>
      <c r="AO38" s="53">
        <f t="shared" si="28"/>
        <v>0</v>
      </c>
      <c r="AP38" s="53">
        <f t="shared" si="28"/>
        <v>0</v>
      </c>
      <c r="AQ38" s="53">
        <f t="shared" si="28"/>
        <v>0</v>
      </c>
      <c r="AR38" s="53">
        <f t="shared" si="28"/>
        <v>0</v>
      </c>
      <c r="AS38" s="53">
        <f t="shared" si="28"/>
        <v>2447.6999999999998</v>
      </c>
      <c r="AT38" s="53">
        <f t="shared" si="28"/>
        <v>0</v>
      </c>
      <c r="AU38" s="53">
        <f t="shared" si="28"/>
        <v>0</v>
      </c>
      <c r="AV38" s="76"/>
      <c r="AW38" s="78"/>
    </row>
    <row r="39" spans="1:49" s="23" customFormat="1" ht="38.25" customHeight="1" x14ac:dyDescent="0.2">
      <c r="A39" s="83"/>
      <c r="B39" s="83"/>
      <c r="C39" s="83"/>
      <c r="D39" s="83"/>
      <c r="E39" s="47" t="s">
        <v>27</v>
      </c>
      <c r="F39" s="42">
        <f t="shared" si="2"/>
        <v>0</v>
      </c>
      <c r="G39" s="42">
        <f t="shared" si="3"/>
        <v>0</v>
      </c>
      <c r="H39" s="42">
        <f t="shared" si="4"/>
        <v>0</v>
      </c>
      <c r="I39" s="60">
        <f t="shared" si="5"/>
        <v>0</v>
      </c>
      <c r="J39" s="60">
        <f t="shared" si="6"/>
        <v>0</v>
      </c>
      <c r="K39" s="60">
        <f t="shared" si="7"/>
        <v>0</v>
      </c>
      <c r="L39" s="53">
        <f t="shared" ref="L39:AU39" si="29">L15+L21+L27+L33</f>
        <v>0</v>
      </c>
      <c r="M39" s="53">
        <f t="shared" si="29"/>
        <v>0</v>
      </c>
      <c r="N39" s="53">
        <f t="shared" si="29"/>
        <v>0</v>
      </c>
      <c r="O39" s="53">
        <f t="shared" si="29"/>
        <v>0</v>
      </c>
      <c r="P39" s="53">
        <f t="shared" si="29"/>
        <v>0</v>
      </c>
      <c r="Q39" s="53">
        <f t="shared" si="29"/>
        <v>0</v>
      </c>
      <c r="R39" s="53">
        <f t="shared" si="29"/>
        <v>0</v>
      </c>
      <c r="S39" s="53">
        <f t="shared" si="29"/>
        <v>0</v>
      </c>
      <c r="T39" s="53">
        <f t="shared" si="29"/>
        <v>0</v>
      </c>
      <c r="U39" s="53">
        <f t="shared" si="29"/>
        <v>0</v>
      </c>
      <c r="V39" s="53">
        <f t="shared" si="29"/>
        <v>0</v>
      </c>
      <c r="W39" s="53">
        <f t="shared" si="29"/>
        <v>0</v>
      </c>
      <c r="X39" s="53">
        <f t="shared" si="29"/>
        <v>0</v>
      </c>
      <c r="Y39" s="53">
        <f t="shared" si="29"/>
        <v>0</v>
      </c>
      <c r="Z39" s="53">
        <f t="shared" si="29"/>
        <v>0</v>
      </c>
      <c r="AA39" s="53">
        <f t="shared" si="29"/>
        <v>0</v>
      </c>
      <c r="AB39" s="53">
        <f t="shared" si="29"/>
        <v>0</v>
      </c>
      <c r="AC39" s="53">
        <f t="shared" si="29"/>
        <v>0</v>
      </c>
      <c r="AD39" s="53">
        <f t="shared" si="29"/>
        <v>0</v>
      </c>
      <c r="AE39" s="53">
        <f t="shared" si="29"/>
        <v>0</v>
      </c>
      <c r="AF39" s="53">
        <f t="shared" si="29"/>
        <v>0</v>
      </c>
      <c r="AG39" s="53">
        <f t="shared" si="29"/>
        <v>0</v>
      </c>
      <c r="AH39" s="53">
        <f t="shared" si="29"/>
        <v>0</v>
      </c>
      <c r="AI39" s="53">
        <f t="shared" si="29"/>
        <v>0</v>
      </c>
      <c r="AJ39" s="53">
        <f t="shared" si="29"/>
        <v>0</v>
      </c>
      <c r="AK39" s="53">
        <f t="shared" si="29"/>
        <v>0</v>
      </c>
      <c r="AL39" s="53">
        <f t="shared" si="29"/>
        <v>0</v>
      </c>
      <c r="AM39" s="53">
        <f t="shared" si="29"/>
        <v>0</v>
      </c>
      <c r="AN39" s="53">
        <f t="shared" si="29"/>
        <v>0</v>
      </c>
      <c r="AO39" s="53">
        <f t="shared" si="29"/>
        <v>0</v>
      </c>
      <c r="AP39" s="53">
        <f t="shared" si="29"/>
        <v>0</v>
      </c>
      <c r="AQ39" s="53">
        <f t="shared" si="29"/>
        <v>0</v>
      </c>
      <c r="AR39" s="53">
        <f t="shared" si="29"/>
        <v>0</v>
      </c>
      <c r="AS39" s="53">
        <f t="shared" si="29"/>
        <v>0</v>
      </c>
      <c r="AT39" s="53">
        <f t="shared" si="29"/>
        <v>0</v>
      </c>
      <c r="AU39" s="53">
        <f t="shared" si="29"/>
        <v>0</v>
      </c>
      <c r="AV39" s="76"/>
      <c r="AW39" s="78"/>
    </row>
    <row r="40" spans="1:49" s="23" customFormat="1" ht="38.25" customHeight="1" x14ac:dyDescent="0.2">
      <c r="A40" s="83"/>
      <c r="B40" s="83"/>
      <c r="C40" s="83"/>
      <c r="D40" s="83"/>
      <c r="E40" s="48" t="s">
        <v>30</v>
      </c>
      <c r="F40" s="45">
        <v>17576.7</v>
      </c>
      <c r="G40" s="45">
        <v>14001</v>
      </c>
      <c r="H40" s="42">
        <f t="shared" si="4"/>
        <v>79.656590827629756</v>
      </c>
      <c r="I40" s="60">
        <f t="shared" si="5"/>
        <v>17576.600000000002</v>
      </c>
      <c r="J40" s="60">
        <f t="shared" si="6"/>
        <v>14001</v>
      </c>
      <c r="K40" s="60">
        <f t="shared" si="7"/>
        <v>79.657044024441575</v>
      </c>
      <c r="L40" s="53">
        <f t="shared" ref="L40:AU40" si="30">L16+L22+L28+L34</f>
        <v>0</v>
      </c>
      <c r="M40" s="53">
        <f t="shared" si="30"/>
        <v>0</v>
      </c>
      <c r="N40" s="53">
        <f t="shared" si="30"/>
        <v>0</v>
      </c>
      <c r="O40" s="53">
        <f t="shared" si="30"/>
        <v>0</v>
      </c>
      <c r="P40" s="53">
        <f t="shared" si="30"/>
        <v>0</v>
      </c>
      <c r="Q40" s="53">
        <f t="shared" si="30"/>
        <v>0</v>
      </c>
      <c r="R40" s="53">
        <f t="shared" si="30"/>
        <v>0</v>
      </c>
      <c r="S40" s="53">
        <f t="shared" si="30"/>
        <v>0</v>
      </c>
      <c r="T40" s="53">
        <f t="shared" si="30"/>
        <v>0</v>
      </c>
      <c r="U40" s="53">
        <f t="shared" si="30"/>
        <v>1688.9</v>
      </c>
      <c r="V40" s="53">
        <f t="shared" si="30"/>
        <v>1400</v>
      </c>
      <c r="W40" s="53">
        <f t="shared" si="30"/>
        <v>82.894191485582326</v>
      </c>
      <c r="X40" s="53">
        <f t="shared" si="30"/>
        <v>1402.9</v>
      </c>
      <c r="Y40" s="53">
        <f t="shared" si="30"/>
        <v>315</v>
      </c>
      <c r="Z40" s="53">
        <f t="shared" si="30"/>
        <v>22.453489200940908</v>
      </c>
      <c r="AA40" s="53">
        <f t="shared" si="30"/>
        <v>172.8</v>
      </c>
      <c r="AB40" s="53">
        <f t="shared" si="30"/>
        <v>172.8</v>
      </c>
      <c r="AC40" s="53">
        <f t="shared" si="30"/>
        <v>100</v>
      </c>
      <c r="AD40" s="53">
        <f t="shared" si="30"/>
        <v>8371.2000000000007</v>
      </c>
      <c r="AE40" s="53">
        <f t="shared" si="30"/>
        <v>8371.2000000000007</v>
      </c>
      <c r="AF40" s="53">
        <f t="shared" si="30"/>
        <v>100</v>
      </c>
      <c r="AG40" s="53">
        <f t="shared" si="30"/>
        <v>3231.3</v>
      </c>
      <c r="AH40" s="53">
        <f t="shared" si="30"/>
        <v>3231.3</v>
      </c>
      <c r="AI40" s="53">
        <f t="shared" si="30"/>
        <v>100</v>
      </c>
      <c r="AJ40" s="53">
        <f t="shared" si="30"/>
        <v>703.1</v>
      </c>
      <c r="AK40" s="53">
        <f t="shared" si="30"/>
        <v>510.7</v>
      </c>
      <c r="AL40" s="53">
        <f t="shared" si="30"/>
        <v>72.635471483430507</v>
      </c>
      <c r="AM40" s="53">
        <f t="shared" si="30"/>
        <v>2006.4</v>
      </c>
      <c r="AN40" s="53">
        <f t="shared" si="30"/>
        <v>0</v>
      </c>
      <c r="AO40" s="53">
        <f t="shared" si="30"/>
        <v>0</v>
      </c>
      <c r="AP40" s="53">
        <f t="shared" si="30"/>
        <v>0</v>
      </c>
      <c r="AQ40" s="53">
        <f t="shared" si="30"/>
        <v>0</v>
      </c>
      <c r="AR40" s="53">
        <f t="shared" si="30"/>
        <v>0</v>
      </c>
      <c r="AS40" s="53">
        <f t="shared" si="30"/>
        <v>0</v>
      </c>
      <c r="AT40" s="53">
        <f t="shared" si="30"/>
        <v>0</v>
      </c>
      <c r="AU40" s="53">
        <f t="shared" si="30"/>
        <v>0</v>
      </c>
      <c r="AV40" s="76"/>
      <c r="AW40" s="79"/>
    </row>
    <row r="41" spans="1:49" ht="13.5" customHeight="1" x14ac:dyDescent="0.2">
      <c r="A41" s="88" t="s">
        <v>37</v>
      </c>
      <c r="B41" s="88"/>
      <c r="C41" s="88"/>
      <c r="D41" s="17"/>
      <c r="E41" s="2" t="s">
        <v>28</v>
      </c>
      <c r="F41" s="45">
        <v>28834.5</v>
      </c>
      <c r="G41" s="45">
        <v>1663.9</v>
      </c>
      <c r="H41" s="42">
        <f t="shared" si="4"/>
        <v>5.7705179559208588</v>
      </c>
      <c r="I41" s="60">
        <f t="shared" si="5"/>
        <v>25367.1</v>
      </c>
      <c r="J41" s="60">
        <f t="shared" si="6"/>
        <v>1086</v>
      </c>
      <c r="K41" s="60">
        <f t="shared" si="7"/>
        <v>4.2811358018851191</v>
      </c>
      <c r="L41" s="51">
        <v>0</v>
      </c>
      <c r="M41" s="51">
        <v>0</v>
      </c>
      <c r="N41" s="50">
        <f t="shared" si="8"/>
        <v>0</v>
      </c>
      <c r="O41" s="51">
        <f>O42+O43+O44+O45</f>
        <v>0</v>
      </c>
      <c r="P41" s="51">
        <v>0</v>
      </c>
      <c r="Q41" s="50">
        <f t="shared" si="9"/>
        <v>0</v>
      </c>
      <c r="R41" s="51">
        <v>0</v>
      </c>
      <c r="S41" s="51">
        <v>0</v>
      </c>
      <c r="T41" s="50">
        <f t="shared" si="10"/>
        <v>0</v>
      </c>
      <c r="U41" s="51">
        <f>U44</f>
        <v>589.70000000000005</v>
      </c>
      <c r="V41" s="51">
        <f>V44</f>
        <v>0</v>
      </c>
      <c r="W41" s="50">
        <f t="shared" si="11"/>
        <v>0</v>
      </c>
      <c r="X41" s="51">
        <f>X42+X43+X44+X45</f>
        <v>0</v>
      </c>
      <c r="Y41" s="54">
        <f>Y44</f>
        <v>0</v>
      </c>
      <c r="Z41" s="50">
        <f t="shared" si="12"/>
        <v>0</v>
      </c>
      <c r="AA41" s="54">
        <f>AA42+AA43+AA44+AA45</f>
        <v>0</v>
      </c>
      <c r="AB41" s="54">
        <f>AB42+AB43+AB44+AB45</f>
        <v>0</v>
      </c>
      <c r="AC41" s="50">
        <f t="shared" si="13"/>
        <v>0</v>
      </c>
      <c r="AD41" s="54">
        <f>AD42+AD43+AD44+AD45</f>
        <v>0</v>
      </c>
      <c r="AE41" s="54">
        <f>AE42+AE43+AE44+AE45</f>
        <v>0</v>
      </c>
      <c r="AF41" s="50">
        <f t="shared" si="14"/>
        <v>0</v>
      </c>
      <c r="AG41" s="54">
        <f>AG44+AG42+AG43</f>
        <v>2139.6999999999998</v>
      </c>
      <c r="AH41" s="54">
        <v>0</v>
      </c>
      <c r="AI41" s="50">
        <f t="shared" si="15"/>
        <v>0</v>
      </c>
      <c r="AJ41" s="54">
        <f>AJ42+AJ43+AJ44+AJ45</f>
        <v>1200</v>
      </c>
      <c r="AK41" s="54">
        <f>AK42+AK43+AK44</f>
        <v>1086</v>
      </c>
      <c r="AL41" s="50">
        <f t="shared" si="16"/>
        <v>90.5</v>
      </c>
      <c r="AM41" s="54">
        <f>AM42+AM43+AM44</f>
        <v>21437.7</v>
      </c>
      <c r="AN41" s="54">
        <f>AN42+AN43+AN44+AN45</f>
        <v>0</v>
      </c>
      <c r="AO41" s="50">
        <f t="shared" si="17"/>
        <v>0</v>
      </c>
      <c r="AP41" s="54">
        <f>AP42+AP43+AP44+AP45</f>
        <v>0</v>
      </c>
      <c r="AQ41" s="54">
        <f>AQ44</f>
        <v>0</v>
      </c>
      <c r="AR41" s="50">
        <f t="shared" si="18"/>
        <v>0</v>
      </c>
      <c r="AS41" s="54">
        <f>AS44+AS45</f>
        <v>0</v>
      </c>
      <c r="AT41" s="54">
        <f>AT43+AT44+AT45</f>
        <v>0</v>
      </c>
      <c r="AU41" s="50">
        <f t="shared" si="19"/>
        <v>0</v>
      </c>
      <c r="AV41" s="62"/>
      <c r="AW41" s="64"/>
    </row>
    <row r="42" spans="1:49" ht="24.75" customHeight="1" x14ac:dyDescent="0.2">
      <c r="A42" s="88"/>
      <c r="B42" s="88"/>
      <c r="C42" s="88"/>
      <c r="D42" s="17"/>
      <c r="E42" s="2" t="s">
        <v>26</v>
      </c>
      <c r="F42" s="45">
        <f t="shared" ref="F42" si="31">L42+O42+R42+U42+X42+AA42+AD42+AG42+AJ42+AM42+AP42+AS42</f>
        <v>0</v>
      </c>
      <c r="G42" s="45">
        <v>0</v>
      </c>
      <c r="H42" s="42">
        <f t="shared" si="4"/>
        <v>0</v>
      </c>
      <c r="I42" s="60">
        <f t="shared" si="5"/>
        <v>0</v>
      </c>
      <c r="J42" s="60">
        <f t="shared" si="6"/>
        <v>0</v>
      </c>
      <c r="K42" s="60">
        <f t="shared" si="7"/>
        <v>0</v>
      </c>
      <c r="L42" s="52">
        <f t="shared" ref="L42:AT42" si="32">L36</f>
        <v>0</v>
      </c>
      <c r="M42" s="52">
        <f t="shared" si="32"/>
        <v>0</v>
      </c>
      <c r="N42" s="50">
        <f t="shared" si="8"/>
        <v>0</v>
      </c>
      <c r="O42" s="52">
        <f t="shared" si="32"/>
        <v>0</v>
      </c>
      <c r="P42" s="52">
        <f t="shared" si="32"/>
        <v>0</v>
      </c>
      <c r="Q42" s="50">
        <f t="shared" si="9"/>
        <v>0</v>
      </c>
      <c r="R42" s="52">
        <f t="shared" si="32"/>
        <v>0</v>
      </c>
      <c r="S42" s="52">
        <f t="shared" si="32"/>
        <v>0</v>
      </c>
      <c r="T42" s="50">
        <f t="shared" si="10"/>
        <v>0</v>
      </c>
      <c r="U42" s="52">
        <f t="shared" si="32"/>
        <v>0</v>
      </c>
      <c r="V42" s="52">
        <f t="shared" si="32"/>
        <v>0</v>
      </c>
      <c r="W42" s="50">
        <f t="shared" si="11"/>
        <v>0</v>
      </c>
      <c r="X42" s="52">
        <v>0</v>
      </c>
      <c r="Y42" s="52">
        <f t="shared" si="32"/>
        <v>0</v>
      </c>
      <c r="Z42" s="50">
        <f t="shared" si="12"/>
        <v>0</v>
      </c>
      <c r="AA42" s="52">
        <v>0</v>
      </c>
      <c r="AB42" s="52">
        <v>0</v>
      </c>
      <c r="AC42" s="50">
        <f t="shared" si="13"/>
        <v>0</v>
      </c>
      <c r="AD42" s="52">
        <f>AD77</f>
        <v>0</v>
      </c>
      <c r="AE42" s="52">
        <v>0</v>
      </c>
      <c r="AF42" s="50">
        <f t="shared" si="14"/>
        <v>0</v>
      </c>
      <c r="AG42" s="52">
        <v>0</v>
      </c>
      <c r="AH42" s="52">
        <v>0</v>
      </c>
      <c r="AI42" s="50">
        <f t="shared" si="15"/>
        <v>0</v>
      </c>
      <c r="AJ42" s="52">
        <v>0</v>
      </c>
      <c r="AK42" s="52">
        <v>0</v>
      </c>
      <c r="AL42" s="50">
        <f t="shared" si="16"/>
        <v>0</v>
      </c>
      <c r="AM42" s="52">
        <f>AM77</f>
        <v>0</v>
      </c>
      <c r="AN42" s="52">
        <f t="shared" si="32"/>
        <v>0</v>
      </c>
      <c r="AO42" s="50">
        <f t="shared" si="17"/>
        <v>0</v>
      </c>
      <c r="AP42" s="52">
        <f t="shared" si="32"/>
        <v>0</v>
      </c>
      <c r="AQ42" s="52">
        <f t="shared" si="32"/>
        <v>0</v>
      </c>
      <c r="AR42" s="50">
        <f t="shared" si="18"/>
        <v>0</v>
      </c>
      <c r="AS42" s="52">
        <f t="shared" si="32"/>
        <v>0</v>
      </c>
      <c r="AT42" s="52">
        <f t="shared" si="32"/>
        <v>0</v>
      </c>
      <c r="AU42" s="50">
        <f t="shared" si="19"/>
        <v>0</v>
      </c>
      <c r="AV42" s="62"/>
      <c r="AW42" s="65"/>
    </row>
    <row r="43" spans="1:49" ht="23.25" customHeight="1" x14ac:dyDescent="0.2">
      <c r="A43" s="88"/>
      <c r="B43" s="88"/>
      <c r="C43" s="88"/>
      <c r="D43" s="17"/>
      <c r="E43" s="2" t="s">
        <v>29</v>
      </c>
      <c r="F43" s="45">
        <f>F41-F42-F44</f>
        <v>1200</v>
      </c>
      <c r="G43" s="45">
        <f>G41-G42-G44</f>
        <v>0</v>
      </c>
      <c r="H43" s="42">
        <f t="shared" si="4"/>
        <v>0</v>
      </c>
      <c r="I43" s="60">
        <f t="shared" si="5"/>
        <v>1200</v>
      </c>
      <c r="J43" s="60">
        <f t="shared" si="6"/>
        <v>0</v>
      </c>
      <c r="K43" s="60">
        <f t="shared" si="7"/>
        <v>0</v>
      </c>
      <c r="L43" s="52">
        <f t="shared" ref="L43:AS43" si="33">L37</f>
        <v>0</v>
      </c>
      <c r="M43" s="52">
        <f t="shared" si="33"/>
        <v>0</v>
      </c>
      <c r="N43" s="50">
        <f t="shared" si="8"/>
        <v>0</v>
      </c>
      <c r="O43" s="52">
        <f t="shared" si="33"/>
        <v>0</v>
      </c>
      <c r="P43" s="52">
        <f t="shared" si="33"/>
        <v>0</v>
      </c>
      <c r="Q43" s="50">
        <f t="shared" si="9"/>
        <v>0</v>
      </c>
      <c r="R43" s="52">
        <v>0</v>
      </c>
      <c r="S43" s="52">
        <f t="shared" si="33"/>
        <v>0</v>
      </c>
      <c r="T43" s="50">
        <f t="shared" si="10"/>
        <v>0</v>
      </c>
      <c r="U43" s="52">
        <f t="shared" si="33"/>
        <v>0</v>
      </c>
      <c r="V43" s="52">
        <f t="shared" si="33"/>
        <v>0</v>
      </c>
      <c r="W43" s="50">
        <f t="shared" si="11"/>
        <v>0</v>
      </c>
      <c r="X43" s="52">
        <v>0</v>
      </c>
      <c r="Y43" s="52">
        <f t="shared" si="33"/>
        <v>0</v>
      </c>
      <c r="Z43" s="50">
        <f t="shared" si="12"/>
        <v>0</v>
      </c>
      <c r="AA43" s="52">
        <f t="shared" si="33"/>
        <v>0</v>
      </c>
      <c r="AB43" s="52">
        <f t="shared" si="33"/>
        <v>0</v>
      </c>
      <c r="AC43" s="50">
        <f t="shared" si="13"/>
        <v>0</v>
      </c>
      <c r="AD43" s="52">
        <f t="shared" si="33"/>
        <v>0</v>
      </c>
      <c r="AE43" s="52">
        <f t="shared" si="33"/>
        <v>0</v>
      </c>
      <c r="AF43" s="50">
        <f t="shared" si="14"/>
        <v>0</v>
      </c>
      <c r="AG43" s="52">
        <v>1200</v>
      </c>
      <c r="AH43" s="52">
        <v>0</v>
      </c>
      <c r="AI43" s="50">
        <f t="shared" si="15"/>
        <v>0</v>
      </c>
      <c r="AJ43" s="52">
        <v>0</v>
      </c>
      <c r="AK43" s="52">
        <v>0</v>
      </c>
      <c r="AL43" s="50">
        <f t="shared" si="16"/>
        <v>0</v>
      </c>
      <c r="AM43" s="52">
        <f>AM62</f>
        <v>0</v>
      </c>
      <c r="AN43" s="52">
        <v>0</v>
      </c>
      <c r="AO43" s="50">
        <f t="shared" si="17"/>
        <v>0</v>
      </c>
      <c r="AP43" s="52">
        <f t="shared" si="33"/>
        <v>0</v>
      </c>
      <c r="AQ43" s="52">
        <f t="shared" si="33"/>
        <v>0</v>
      </c>
      <c r="AR43" s="50">
        <f t="shared" si="18"/>
        <v>0</v>
      </c>
      <c r="AS43" s="52">
        <f t="shared" si="33"/>
        <v>0</v>
      </c>
      <c r="AT43" s="52">
        <v>0</v>
      </c>
      <c r="AU43" s="50">
        <f t="shared" si="19"/>
        <v>0</v>
      </c>
      <c r="AV43" s="62"/>
      <c r="AW43" s="65"/>
    </row>
    <row r="44" spans="1:49" ht="12" customHeight="1" x14ac:dyDescent="0.2">
      <c r="A44" s="88"/>
      <c r="B44" s="88"/>
      <c r="C44" s="88"/>
      <c r="D44" s="17"/>
      <c r="E44" s="3" t="s">
        <v>41</v>
      </c>
      <c r="F44" s="45">
        <v>27634.5</v>
      </c>
      <c r="G44" s="45">
        <v>1663.9</v>
      </c>
      <c r="H44" s="42">
        <f t="shared" si="4"/>
        <v>6.0210968173840671</v>
      </c>
      <c r="I44" s="60">
        <f t="shared" si="5"/>
        <v>27634.5</v>
      </c>
      <c r="J44" s="60">
        <f t="shared" si="6"/>
        <v>1663.9</v>
      </c>
      <c r="K44" s="60">
        <f t="shared" si="7"/>
        <v>6.0210968173840671</v>
      </c>
      <c r="L44" s="52">
        <v>0</v>
      </c>
      <c r="M44" s="52">
        <v>0</v>
      </c>
      <c r="N44" s="50">
        <f t="shared" si="8"/>
        <v>0</v>
      </c>
      <c r="O44" s="52">
        <f>O79</f>
        <v>0</v>
      </c>
      <c r="P44" s="52">
        <v>0</v>
      </c>
      <c r="Q44" s="50">
        <f t="shared" si="9"/>
        <v>0</v>
      </c>
      <c r="R44" s="52">
        <v>3467.4</v>
      </c>
      <c r="S44" s="52">
        <v>0</v>
      </c>
      <c r="T44" s="50">
        <f t="shared" si="10"/>
        <v>0</v>
      </c>
      <c r="U44" s="52">
        <v>589.70000000000005</v>
      </c>
      <c r="V44" s="52">
        <v>0</v>
      </c>
      <c r="W44" s="50">
        <f t="shared" si="11"/>
        <v>0</v>
      </c>
      <c r="X44" s="52">
        <v>0</v>
      </c>
      <c r="Y44" s="55">
        <v>0</v>
      </c>
      <c r="Z44" s="50">
        <f t="shared" si="12"/>
        <v>0</v>
      </c>
      <c r="AA44" s="55">
        <v>0</v>
      </c>
      <c r="AB44" s="55">
        <v>0</v>
      </c>
      <c r="AC44" s="50">
        <f t="shared" si="13"/>
        <v>0</v>
      </c>
      <c r="AD44" s="55">
        <v>0</v>
      </c>
      <c r="AE44" s="55">
        <v>0</v>
      </c>
      <c r="AF44" s="50">
        <f t="shared" si="14"/>
        <v>0</v>
      </c>
      <c r="AG44" s="55">
        <v>939.7</v>
      </c>
      <c r="AH44" s="55">
        <v>577.9</v>
      </c>
      <c r="AI44" s="50">
        <f t="shared" si="15"/>
        <v>61.498350537405557</v>
      </c>
      <c r="AJ44" s="55">
        <v>1200</v>
      </c>
      <c r="AK44" s="55">
        <v>1086</v>
      </c>
      <c r="AL44" s="50">
        <f t="shared" si="16"/>
        <v>90.5</v>
      </c>
      <c r="AM44" s="55">
        <v>21437.7</v>
      </c>
      <c r="AN44" s="55">
        <v>0</v>
      </c>
      <c r="AO44" s="50">
        <f t="shared" si="17"/>
        <v>0</v>
      </c>
      <c r="AP44" s="55">
        <v>0</v>
      </c>
      <c r="AQ44" s="55">
        <v>0</v>
      </c>
      <c r="AR44" s="50">
        <f t="shared" si="18"/>
        <v>0</v>
      </c>
      <c r="AS44" s="55">
        <v>0</v>
      </c>
      <c r="AT44" s="55">
        <v>0</v>
      </c>
      <c r="AU44" s="50">
        <f t="shared" si="19"/>
        <v>0</v>
      </c>
      <c r="AV44" s="62"/>
      <c r="AW44" s="65"/>
    </row>
    <row r="45" spans="1:49" ht="36" customHeight="1" x14ac:dyDescent="0.2">
      <c r="A45" s="88"/>
      <c r="B45" s="88"/>
      <c r="C45" s="88"/>
      <c r="D45" s="17"/>
      <c r="E45" s="2" t="s">
        <v>27</v>
      </c>
      <c r="F45" s="45">
        <f>L45+O45+R45+U45+X45+AA45+AD45+AG45+AJ45+AM45+AP45+AS45</f>
        <v>0</v>
      </c>
      <c r="G45" s="45">
        <f>M45+P45+S45+V45+Y45+AB45+AE45+AH45+AK45+AN45+AQ45+AT45</f>
        <v>0</v>
      </c>
      <c r="H45" s="42">
        <f t="shared" si="4"/>
        <v>0</v>
      </c>
      <c r="I45" s="60">
        <f t="shared" si="5"/>
        <v>0</v>
      </c>
      <c r="J45" s="60">
        <f t="shared" si="6"/>
        <v>0</v>
      </c>
      <c r="K45" s="60">
        <f t="shared" si="7"/>
        <v>0</v>
      </c>
      <c r="L45" s="52">
        <f t="shared" ref="L45:AT45" si="34">L39</f>
        <v>0</v>
      </c>
      <c r="M45" s="52">
        <f t="shared" si="34"/>
        <v>0</v>
      </c>
      <c r="N45" s="50">
        <f t="shared" si="8"/>
        <v>0</v>
      </c>
      <c r="O45" s="52">
        <f t="shared" si="34"/>
        <v>0</v>
      </c>
      <c r="P45" s="52">
        <f t="shared" si="34"/>
        <v>0</v>
      </c>
      <c r="Q45" s="50">
        <f t="shared" si="9"/>
        <v>0</v>
      </c>
      <c r="R45" s="52">
        <v>0</v>
      </c>
      <c r="S45" s="52">
        <f t="shared" si="34"/>
        <v>0</v>
      </c>
      <c r="T45" s="50">
        <f t="shared" si="10"/>
        <v>0</v>
      </c>
      <c r="U45" s="52">
        <f t="shared" si="34"/>
        <v>0</v>
      </c>
      <c r="V45" s="52">
        <f t="shared" si="34"/>
        <v>0</v>
      </c>
      <c r="W45" s="50">
        <f t="shared" si="11"/>
        <v>0</v>
      </c>
      <c r="X45" s="52">
        <f t="shared" si="34"/>
        <v>0</v>
      </c>
      <c r="Y45" s="52">
        <f t="shared" si="34"/>
        <v>0</v>
      </c>
      <c r="Z45" s="50">
        <f t="shared" si="12"/>
        <v>0</v>
      </c>
      <c r="AA45" s="52">
        <f t="shared" si="34"/>
        <v>0</v>
      </c>
      <c r="AB45" s="52">
        <f t="shared" si="34"/>
        <v>0</v>
      </c>
      <c r="AC45" s="50">
        <f t="shared" si="13"/>
        <v>0</v>
      </c>
      <c r="AD45" s="52">
        <f t="shared" si="34"/>
        <v>0</v>
      </c>
      <c r="AE45" s="52">
        <f t="shared" si="34"/>
        <v>0</v>
      </c>
      <c r="AF45" s="50">
        <f t="shared" si="14"/>
        <v>0</v>
      </c>
      <c r="AG45" s="52">
        <f t="shared" si="34"/>
        <v>0</v>
      </c>
      <c r="AH45" s="52">
        <f t="shared" si="34"/>
        <v>0</v>
      </c>
      <c r="AI45" s="50">
        <f t="shared" si="15"/>
        <v>0</v>
      </c>
      <c r="AJ45" s="52">
        <f t="shared" si="34"/>
        <v>0</v>
      </c>
      <c r="AK45" s="52">
        <v>0</v>
      </c>
      <c r="AL45" s="50">
        <f t="shared" si="16"/>
        <v>0</v>
      </c>
      <c r="AM45" s="52">
        <f t="shared" si="34"/>
        <v>0</v>
      </c>
      <c r="AN45" s="52">
        <f t="shared" si="34"/>
        <v>0</v>
      </c>
      <c r="AO45" s="50">
        <f t="shared" si="17"/>
        <v>0</v>
      </c>
      <c r="AP45" s="52">
        <f t="shared" si="34"/>
        <v>0</v>
      </c>
      <c r="AQ45" s="52">
        <f t="shared" si="34"/>
        <v>0</v>
      </c>
      <c r="AR45" s="50">
        <f t="shared" si="18"/>
        <v>0</v>
      </c>
      <c r="AS45" s="52">
        <f t="shared" si="34"/>
        <v>0</v>
      </c>
      <c r="AT45" s="52">
        <f t="shared" si="34"/>
        <v>0</v>
      </c>
      <c r="AU45" s="50">
        <f t="shared" si="19"/>
        <v>0</v>
      </c>
      <c r="AV45" s="62"/>
      <c r="AW45" s="65"/>
    </row>
    <row r="46" spans="1:49" ht="33.75" customHeight="1" x14ac:dyDescent="0.2">
      <c r="A46" s="88"/>
      <c r="B46" s="88"/>
      <c r="C46" s="88"/>
      <c r="D46" s="17"/>
      <c r="E46" s="3" t="s">
        <v>30</v>
      </c>
      <c r="F46" s="45">
        <v>16176.7</v>
      </c>
      <c r="G46" s="45">
        <v>12601</v>
      </c>
      <c r="H46" s="42">
        <f t="shared" si="4"/>
        <v>77.895986202377486</v>
      </c>
      <c r="I46" s="60">
        <f t="shared" si="5"/>
        <v>16176.699999999997</v>
      </c>
      <c r="J46" s="60">
        <f t="shared" si="6"/>
        <v>12601.599999999999</v>
      </c>
      <c r="K46" s="60">
        <f t="shared" si="7"/>
        <v>77.899695240685688</v>
      </c>
      <c r="L46" s="52">
        <v>0</v>
      </c>
      <c r="M46" s="52">
        <v>0</v>
      </c>
      <c r="N46" s="50">
        <f t="shared" si="8"/>
        <v>0</v>
      </c>
      <c r="O46" s="52">
        <v>0</v>
      </c>
      <c r="P46" s="52">
        <v>0</v>
      </c>
      <c r="Q46" s="50">
        <f t="shared" si="9"/>
        <v>0</v>
      </c>
      <c r="R46" s="52">
        <v>289</v>
      </c>
      <c r="S46" s="52">
        <v>0</v>
      </c>
      <c r="T46" s="50">
        <f t="shared" si="10"/>
        <v>0</v>
      </c>
      <c r="U46" s="52">
        <v>0</v>
      </c>
      <c r="V46" s="52">
        <v>0</v>
      </c>
      <c r="W46" s="50">
        <f t="shared" si="11"/>
        <v>0</v>
      </c>
      <c r="X46" s="52">
        <v>315</v>
      </c>
      <c r="Y46" s="55">
        <v>315</v>
      </c>
      <c r="Z46" s="50">
        <v>0</v>
      </c>
      <c r="AA46" s="55">
        <v>795.9</v>
      </c>
      <c r="AB46" s="55">
        <v>172.8</v>
      </c>
      <c r="AC46" s="50">
        <f t="shared" si="13"/>
        <v>21.711270260082927</v>
      </c>
      <c r="AD46" s="55">
        <v>8371.7999999999993</v>
      </c>
      <c r="AE46" s="55">
        <v>8371.7999999999993</v>
      </c>
      <c r="AF46" s="50">
        <f t="shared" si="14"/>
        <v>100</v>
      </c>
      <c r="AG46" s="55">
        <v>3231.2</v>
      </c>
      <c r="AH46" s="55">
        <v>3231.2</v>
      </c>
      <c r="AI46" s="50">
        <f t="shared" si="15"/>
        <v>100</v>
      </c>
      <c r="AJ46" s="55">
        <v>1167.4000000000001</v>
      </c>
      <c r="AK46" s="55">
        <v>510.8</v>
      </c>
      <c r="AL46" s="50">
        <v>0</v>
      </c>
      <c r="AM46" s="55">
        <v>0</v>
      </c>
      <c r="AN46" s="55">
        <v>0</v>
      </c>
      <c r="AO46" s="50">
        <f t="shared" si="17"/>
        <v>0</v>
      </c>
      <c r="AP46" s="55">
        <v>2006.4</v>
      </c>
      <c r="AQ46" s="55">
        <v>0</v>
      </c>
      <c r="AR46" s="50">
        <f t="shared" si="18"/>
        <v>0</v>
      </c>
      <c r="AS46" s="55">
        <v>0</v>
      </c>
      <c r="AT46" s="55">
        <v>0</v>
      </c>
      <c r="AU46" s="50">
        <f t="shared" si="19"/>
        <v>0</v>
      </c>
      <c r="AV46" s="62"/>
      <c r="AW46" s="66"/>
    </row>
    <row r="47" spans="1:49" ht="12" customHeight="1" x14ac:dyDescent="0.2">
      <c r="A47" s="89" t="s">
        <v>38</v>
      </c>
      <c r="B47" s="89"/>
      <c r="C47" s="89"/>
      <c r="D47" s="49"/>
      <c r="E47" s="47" t="s">
        <v>28</v>
      </c>
      <c r="F47" s="45">
        <f>F35-F41</f>
        <v>143242.19999999998</v>
      </c>
      <c r="G47" s="45">
        <f t="shared" ref="G47:AU47" si="35">G35-G41</f>
        <v>59819</v>
      </c>
      <c r="H47" s="45">
        <f t="shared" si="35"/>
        <v>29.959421077080123</v>
      </c>
      <c r="I47" s="45">
        <f t="shared" si="35"/>
        <v>146709.6</v>
      </c>
      <c r="J47" s="45">
        <f t="shared" si="35"/>
        <v>60396.900000000009</v>
      </c>
      <c r="K47" s="45">
        <f t="shared" si="35"/>
        <v>31.448803231115861</v>
      </c>
      <c r="L47" s="45">
        <f t="shared" si="35"/>
        <v>0</v>
      </c>
      <c r="M47" s="45">
        <f t="shared" si="35"/>
        <v>0</v>
      </c>
      <c r="N47" s="45">
        <f t="shared" si="35"/>
        <v>0</v>
      </c>
      <c r="O47" s="45">
        <f t="shared" si="35"/>
        <v>718.9</v>
      </c>
      <c r="P47" s="45">
        <f t="shared" si="35"/>
        <v>879.8</v>
      </c>
      <c r="Q47" s="45">
        <f t="shared" si="35"/>
        <v>618.69669189795343</v>
      </c>
      <c r="R47" s="45">
        <f t="shared" si="35"/>
        <v>5060.2</v>
      </c>
      <c r="S47" s="45">
        <f t="shared" si="35"/>
        <v>0</v>
      </c>
      <c r="T47" s="45">
        <f t="shared" si="35"/>
        <v>0</v>
      </c>
      <c r="U47" s="45">
        <f t="shared" si="35"/>
        <v>-455.40000000000003</v>
      </c>
      <c r="V47" s="45">
        <f t="shared" si="35"/>
        <v>273.39999999999998</v>
      </c>
      <c r="W47" s="45">
        <f t="shared" si="35"/>
        <v>410.2660129123866</v>
      </c>
      <c r="X47" s="45">
        <f t="shared" si="35"/>
        <v>18103.7</v>
      </c>
      <c r="Y47" s="45">
        <f t="shared" si="35"/>
        <v>0</v>
      </c>
      <c r="Z47" s="45">
        <f t="shared" si="35"/>
        <v>0</v>
      </c>
      <c r="AA47" s="45">
        <f t="shared" si="35"/>
        <v>0</v>
      </c>
      <c r="AB47" s="45">
        <f t="shared" si="35"/>
        <v>6499.1</v>
      </c>
      <c r="AC47" s="45" t="e">
        <f t="shared" si="35"/>
        <v>#DIV/0!</v>
      </c>
      <c r="AD47" s="45">
        <f t="shared" si="35"/>
        <v>0</v>
      </c>
      <c r="AE47" s="45">
        <f t="shared" si="35"/>
        <v>10789</v>
      </c>
      <c r="AF47" s="45" t="e">
        <f t="shared" si="35"/>
        <v>#DIV/0!</v>
      </c>
      <c r="AG47" s="45">
        <f t="shared" si="35"/>
        <v>25903.800000000003</v>
      </c>
      <c r="AH47" s="45">
        <f t="shared" si="35"/>
        <v>25792.100000000006</v>
      </c>
      <c r="AI47" s="45">
        <f t="shared" si="35"/>
        <v>208.86127191029431</v>
      </c>
      <c r="AJ47" s="45">
        <f t="shared" si="35"/>
        <v>75066.2</v>
      </c>
      <c r="AK47" s="45">
        <f t="shared" si="35"/>
        <v>16163.5</v>
      </c>
      <c r="AL47" s="45" t="e">
        <f t="shared" si="35"/>
        <v>#DIV/0!</v>
      </c>
      <c r="AM47" s="45">
        <f t="shared" si="35"/>
        <v>19864.499999999996</v>
      </c>
      <c r="AN47" s="45">
        <f t="shared" si="35"/>
        <v>0</v>
      </c>
      <c r="AO47" s="45">
        <f t="shared" si="35"/>
        <v>0</v>
      </c>
      <c r="AP47" s="45">
        <f t="shared" si="35"/>
        <v>0</v>
      </c>
      <c r="AQ47" s="45">
        <f t="shared" si="35"/>
        <v>0</v>
      </c>
      <c r="AR47" s="45">
        <f t="shared" si="35"/>
        <v>0</v>
      </c>
      <c r="AS47" s="45">
        <f t="shared" si="35"/>
        <v>2447.6999999999998</v>
      </c>
      <c r="AT47" s="45">
        <f t="shared" si="35"/>
        <v>0</v>
      </c>
      <c r="AU47" s="45">
        <f t="shared" si="35"/>
        <v>0</v>
      </c>
      <c r="AV47" s="63"/>
      <c r="AW47" s="67"/>
    </row>
    <row r="48" spans="1:49" ht="23.25" customHeight="1" x14ac:dyDescent="0.2">
      <c r="A48" s="89"/>
      <c r="B48" s="89"/>
      <c r="C48" s="89"/>
      <c r="D48" s="49"/>
      <c r="E48" s="47" t="s">
        <v>26</v>
      </c>
      <c r="F48" s="45">
        <f t="shared" ref="F48:AU48" si="36">F36-F42</f>
        <v>75802</v>
      </c>
      <c r="G48" s="45">
        <f t="shared" si="36"/>
        <v>48865.3</v>
      </c>
      <c r="H48" s="45">
        <f t="shared" si="36"/>
        <v>64.464394079311887</v>
      </c>
      <c r="I48" s="45">
        <f t="shared" si="36"/>
        <v>75802</v>
      </c>
      <c r="J48" s="45">
        <f t="shared" si="36"/>
        <v>48865.3</v>
      </c>
      <c r="K48" s="45">
        <f t="shared" si="36"/>
        <v>64.464394079311887</v>
      </c>
      <c r="L48" s="45">
        <f t="shared" si="36"/>
        <v>0</v>
      </c>
      <c r="M48" s="45">
        <f t="shared" si="36"/>
        <v>0</v>
      </c>
      <c r="N48" s="45">
        <f t="shared" si="36"/>
        <v>0</v>
      </c>
      <c r="O48" s="45">
        <f t="shared" si="36"/>
        <v>0</v>
      </c>
      <c r="P48" s="45">
        <f t="shared" si="36"/>
        <v>0</v>
      </c>
      <c r="Q48" s="45">
        <f t="shared" si="36"/>
        <v>0</v>
      </c>
      <c r="R48" s="45">
        <f t="shared" si="36"/>
        <v>0</v>
      </c>
      <c r="S48" s="45">
        <f t="shared" si="36"/>
        <v>0</v>
      </c>
      <c r="T48" s="45">
        <f t="shared" si="36"/>
        <v>0</v>
      </c>
      <c r="U48" s="45">
        <f t="shared" si="36"/>
        <v>0</v>
      </c>
      <c r="V48" s="45">
        <f t="shared" si="36"/>
        <v>0</v>
      </c>
      <c r="W48" s="45">
        <f t="shared" si="36"/>
        <v>0</v>
      </c>
      <c r="X48" s="45">
        <f t="shared" si="36"/>
        <v>17514</v>
      </c>
      <c r="Y48" s="45">
        <f t="shared" si="36"/>
        <v>0</v>
      </c>
      <c r="Z48" s="45">
        <f t="shared" si="36"/>
        <v>0</v>
      </c>
      <c r="AA48" s="45">
        <f t="shared" si="36"/>
        <v>0</v>
      </c>
      <c r="AB48" s="45">
        <f t="shared" si="36"/>
        <v>6499.1</v>
      </c>
      <c r="AC48" s="45" t="e">
        <f t="shared" si="36"/>
        <v>#DIV/0!</v>
      </c>
      <c r="AD48" s="45">
        <f t="shared" si="36"/>
        <v>0</v>
      </c>
      <c r="AE48" s="45">
        <f t="shared" si="36"/>
        <v>10508.1</v>
      </c>
      <c r="AF48" s="45" t="e">
        <f t="shared" si="36"/>
        <v>#DIV/0!</v>
      </c>
      <c r="AG48" s="45">
        <f t="shared" si="36"/>
        <v>19494.900000000001</v>
      </c>
      <c r="AH48" s="45">
        <f t="shared" si="36"/>
        <v>19494.900000000001</v>
      </c>
      <c r="AI48" s="45">
        <f t="shared" si="36"/>
        <v>100</v>
      </c>
      <c r="AJ48" s="45">
        <f t="shared" si="36"/>
        <v>38793.1</v>
      </c>
      <c r="AK48" s="45">
        <f t="shared" si="36"/>
        <v>12363.2</v>
      </c>
      <c r="AL48" s="45">
        <f t="shared" si="36"/>
        <v>31.869585055074229</v>
      </c>
      <c r="AM48" s="45">
        <f t="shared" si="36"/>
        <v>0</v>
      </c>
      <c r="AN48" s="45">
        <f t="shared" si="36"/>
        <v>0</v>
      </c>
      <c r="AO48" s="45">
        <f t="shared" si="36"/>
        <v>0</v>
      </c>
      <c r="AP48" s="45">
        <f t="shared" si="36"/>
        <v>0</v>
      </c>
      <c r="AQ48" s="45">
        <f t="shared" si="36"/>
        <v>0</v>
      </c>
      <c r="AR48" s="45">
        <f t="shared" si="36"/>
        <v>0</v>
      </c>
      <c r="AS48" s="45">
        <f t="shared" si="36"/>
        <v>0</v>
      </c>
      <c r="AT48" s="45">
        <f t="shared" si="36"/>
        <v>0</v>
      </c>
      <c r="AU48" s="45">
        <f t="shared" si="36"/>
        <v>0</v>
      </c>
      <c r="AV48" s="63"/>
      <c r="AW48" s="68"/>
    </row>
    <row r="49" spans="1:49" ht="21.75" customHeight="1" x14ac:dyDescent="0.2">
      <c r="A49" s="89"/>
      <c r="B49" s="89"/>
      <c r="C49" s="89"/>
      <c r="D49" s="49"/>
      <c r="E49" s="47" t="s">
        <v>29</v>
      </c>
      <c r="F49" s="45">
        <f t="shared" ref="F49:AU49" si="37">F37-F43</f>
        <v>34620.299999999996</v>
      </c>
      <c r="G49" s="45">
        <f t="shared" si="37"/>
        <v>4227.9000000000005</v>
      </c>
      <c r="H49" s="45">
        <f t="shared" si="37"/>
        <v>11.803083726266953</v>
      </c>
      <c r="I49" s="45">
        <f t="shared" si="37"/>
        <v>34620.299999999996</v>
      </c>
      <c r="J49" s="45">
        <f t="shared" si="37"/>
        <v>4227.9000000000005</v>
      </c>
      <c r="K49" s="45">
        <f t="shared" si="37"/>
        <v>11.803083726266953</v>
      </c>
      <c r="L49" s="45">
        <f t="shared" si="37"/>
        <v>0</v>
      </c>
      <c r="M49" s="45">
        <f t="shared" si="37"/>
        <v>0</v>
      </c>
      <c r="N49" s="45">
        <f t="shared" si="37"/>
        <v>0</v>
      </c>
      <c r="O49" s="45">
        <f t="shared" si="37"/>
        <v>0</v>
      </c>
      <c r="P49" s="45">
        <f t="shared" si="37"/>
        <v>0</v>
      </c>
      <c r="Q49" s="45">
        <f t="shared" si="37"/>
        <v>0</v>
      </c>
      <c r="R49" s="45">
        <f t="shared" si="37"/>
        <v>0</v>
      </c>
      <c r="S49" s="45">
        <f t="shared" si="37"/>
        <v>0</v>
      </c>
      <c r="T49" s="45">
        <f t="shared" si="37"/>
        <v>0</v>
      </c>
      <c r="U49" s="45">
        <f t="shared" si="37"/>
        <v>0</v>
      </c>
      <c r="V49" s="45">
        <f t="shared" si="37"/>
        <v>0</v>
      </c>
      <c r="W49" s="45">
        <f t="shared" si="37"/>
        <v>0</v>
      </c>
      <c r="X49" s="45">
        <f t="shared" si="37"/>
        <v>0</v>
      </c>
      <c r="Y49" s="45">
        <f t="shared" si="37"/>
        <v>0</v>
      </c>
      <c r="Z49" s="45">
        <f t="shared" si="37"/>
        <v>0</v>
      </c>
      <c r="AA49" s="45">
        <f t="shared" si="37"/>
        <v>0</v>
      </c>
      <c r="AB49" s="45">
        <f t="shared" si="37"/>
        <v>0</v>
      </c>
      <c r="AC49" s="45">
        <f t="shared" si="37"/>
        <v>0</v>
      </c>
      <c r="AD49" s="45">
        <f t="shared" si="37"/>
        <v>0</v>
      </c>
      <c r="AE49" s="45">
        <f t="shared" si="37"/>
        <v>0</v>
      </c>
      <c r="AF49" s="45">
        <f t="shared" si="37"/>
        <v>0</v>
      </c>
      <c r="AG49" s="45">
        <f t="shared" si="37"/>
        <v>1436.1999999999998</v>
      </c>
      <c r="AH49" s="45">
        <f t="shared" si="37"/>
        <v>936.2</v>
      </c>
      <c r="AI49" s="45">
        <f t="shared" si="37"/>
        <v>100</v>
      </c>
      <c r="AJ49" s="45">
        <f t="shared" si="37"/>
        <v>33184.1</v>
      </c>
      <c r="AK49" s="45">
        <f t="shared" si="37"/>
        <v>3291.7000000000003</v>
      </c>
      <c r="AL49" s="45" t="e">
        <f t="shared" si="37"/>
        <v>#DIV/0!</v>
      </c>
      <c r="AM49" s="45">
        <f t="shared" si="37"/>
        <v>0</v>
      </c>
      <c r="AN49" s="45">
        <f t="shared" si="37"/>
        <v>0</v>
      </c>
      <c r="AO49" s="45">
        <f t="shared" si="37"/>
        <v>0</v>
      </c>
      <c r="AP49" s="45">
        <f t="shared" si="37"/>
        <v>0</v>
      </c>
      <c r="AQ49" s="45">
        <f t="shared" si="37"/>
        <v>0</v>
      </c>
      <c r="AR49" s="45">
        <f t="shared" si="37"/>
        <v>0</v>
      </c>
      <c r="AS49" s="45">
        <f t="shared" si="37"/>
        <v>0</v>
      </c>
      <c r="AT49" s="45">
        <f t="shared" si="37"/>
        <v>0</v>
      </c>
      <c r="AU49" s="45">
        <f t="shared" si="37"/>
        <v>0</v>
      </c>
      <c r="AV49" s="63"/>
      <c r="AW49" s="68"/>
    </row>
    <row r="50" spans="1:49" ht="12" customHeight="1" x14ac:dyDescent="0.2">
      <c r="A50" s="89"/>
      <c r="B50" s="89"/>
      <c r="C50" s="89"/>
      <c r="D50" s="49"/>
      <c r="E50" s="48" t="s">
        <v>41</v>
      </c>
      <c r="F50" s="45">
        <f t="shared" ref="F50:AU50" si="38">F38-F44</f>
        <v>32819.899999999994</v>
      </c>
      <c r="G50" s="45">
        <f t="shared" si="38"/>
        <v>6725.7999999999993</v>
      </c>
      <c r="H50" s="45">
        <f t="shared" si="38"/>
        <v>7.8566358207696476</v>
      </c>
      <c r="I50" s="45">
        <f t="shared" si="38"/>
        <v>32819.899999999994</v>
      </c>
      <c r="J50" s="45">
        <f t="shared" si="38"/>
        <v>6725.7999999999993</v>
      </c>
      <c r="K50" s="45">
        <f t="shared" si="38"/>
        <v>7.8566358207696476</v>
      </c>
      <c r="L50" s="45">
        <f t="shared" si="38"/>
        <v>0</v>
      </c>
      <c r="M50" s="45">
        <f t="shared" si="38"/>
        <v>0</v>
      </c>
      <c r="N50" s="45">
        <f t="shared" si="38"/>
        <v>0</v>
      </c>
      <c r="O50" s="45">
        <f t="shared" si="38"/>
        <v>718.9</v>
      </c>
      <c r="P50" s="45">
        <f t="shared" si="38"/>
        <v>879.8</v>
      </c>
      <c r="Q50" s="45">
        <f t="shared" si="38"/>
        <v>618.69669189795343</v>
      </c>
      <c r="R50" s="45">
        <f t="shared" si="38"/>
        <v>1592.7999999999997</v>
      </c>
      <c r="S50" s="45">
        <f t="shared" si="38"/>
        <v>0</v>
      </c>
      <c r="T50" s="45">
        <f t="shared" si="38"/>
        <v>0</v>
      </c>
      <c r="U50" s="45">
        <f t="shared" si="38"/>
        <v>-455.40000000000003</v>
      </c>
      <c r="V50" s="45">
        <f t="shared" si="38"/>
        <v>273.39999999999998</v>
      </c>
      <c r="W50" s="45">
        <f t="shared" si="38"/>
        <v>410.2660129123866</v>
      </c>
      <c r="X50" s="45">
        <f t="shared" si="38"/>
        <v>589.70000000000005</v>
      </c>
      <c r="Y50" s="45">
        <f t="shared" si="38"/>
        <v>0</v>
      </c>
      <c r="Z50" s="45">
        <f t="shared" si="38"/>
        <v>0</v>
      </c>
      <c r="AA50" s="45">
        <f t="shared" si="38"/>
        <v>0</v>
      </c>
      <c r="AB50" s="45">
        <f t="shared" si="38"/>
        <v>0</v>
      </c>
      <c r="AC50" s="45">
        <f t="shared" si="38"/>
        <v>0</v>
      </c>
      <c r="AD50" s="45">
        <f t="shared" si="38"/>
        <v>0</v>
      </c>
      <c r="AE50" s="45">
        <f t="shared" si="38"/>
        <v>280.89999999999998</v>
      </c>
      <c r="AF50" s="45" t="e">
        <f t="shared" si="38"/>
        <v>#DIV/0!</v>
      </c>
      <c r="AG50" s="45">
        <f t="shared" si="38"/>
        <v>4972.7</v>
      </c>
      <c r="AH50" s="45">
        <f t="shared" si="38"/>
        <v>4783.0999999999995</v>
      </c>
      <c r="AI50" s="45">
        <f t="shared" si="38"/>
        <v>166.91914913804555</v>
      </c>
      <c r="AJ50" s="45">
        <f t="shared" si="38"/>
        <v>3089</v>
      </c>
      <c r="AK50" s="45">
        <f t="shared" si="38"/>
        <v>508.59999999999991</v>
      </c>
      <c r="AL50" s="45">
        <f t="shared" si="38"/>
        <v>29.182334336465743</v>
      </c>
      <c r="AM50" s="45">
        <f t="shared" si="38"/>
        <v>19864.499999999996</v>
      </c>
      <c r="AN50" s="45">
        <f t="shared" si="38"/>
        <v>0</v>
      </c>
      <c r="AO50" s="45">
        <f t="shared" si="38"/>
        <v>0</v>
      </c>
      <c r="AP50" s="45">
        <f t="shared" si="38"/>
        <v>0</v>
      </c>
      <c r="AQ50" s="45">
        <f t="shared" si="38"/>
        <v>0</v>
      </c>
      <c r="AR50" s="45">
        <f t="shared" si="38"/>
        <v>0</v>
      </c>
      <c r="AS50" s="45">
        <f t="shared" si="38"/>
        <v>2447.6999999999998</v>
      </c>
      <c r="AT50" s="45">
        <f t="shared" si="38"/>
        <v>0</v>
      </c>
      <c r="AU50" s="45">
        <f t="shared" si="38"/>
        <v>0</v>
      </c>
      <c r="AV50" s="63"/>
      <c r="AW50" s="68"/>
    </row>
    <row r="51" spans="1:49" ht="33" customHeight="1" x14ac:dyDescent="0.2">
      <c r="A51" s="89"/>
      <c r="B51" s="89"/>
      <c r="C51" s="89"/>
      <c r="D51" s="49"/>
      <c r="E51" s="47" t="s">
        <v>27</v>
      </c>
      <c r="F51" s="45">
        <f t="shared" ref="F51:AU51" si="39">F39-F45</f>
        <v>0</v>
      </c>
      <c r="G51" s="45">
        <f t="shared" si="39"/>
        <v>0</v>
      </c>
      <c r="H51" s="45">
        <f t="shared" si="39"/>
        <v>0</v>
      </c>
      <c r="I51" s="45">
        <f t="shared" si="39"/>
        <v>0</v>
      </c>
      <c r="J51" s="45">
        <f t="shared" si="39"/>
        <v>0</v>
      </c>
      <c r="K51" s="45">
        <f t="shared" si="39"/>
        <v>0</v>
      </c>
      <c r="L51" s="45">
        <f t="shared" si="39"/>
        <v>0</v>
      </c>
      <c r="M51" s="45">
        <f t="shared" si="39"/>
        <v>0</v>
      </c>
      <c r="N51" s="45">
        <f t="shared" si="39"/>
        <v>0</v>
      </c>
      <c r="O51" s="45">
        <f t="shared" si="39"/>
        <v>0</v>
      </c>
      <c r="P51" s="45">
        <f t="shared" si="39"/>
        <v>0</v>
      </c>
      <c r="Q51" s="45">
        <f t="shared" si="39"/>
        <v>0</v>
      </c>
      <c r="R51" s="45">
        <f t="shared" si="39"/>
        <v>0</v>
      </c>
      <c r="S51" s="45">
        <f t="shared" si="39"/>
        <v>0</v>
      </c>
      <c r="T51" s="45">
        <f t="shared" si="39"/>
        <v>0</v>
      </c>
      <c r="U51" s="45">
        <f t="shared" si="39"/>
        <v>0</v>
      </c>
      <c r="V51" s="45">
        <f t="shared" si="39"/>
        <v>0</v>
      </c>
      <c r="W51" s="45">
        <f t="shared" si="39"/>
        <v>0</v>
      </c>
      <c r="X51" s="45">
        <f t="shared" si="39"/>
        <v>0</v>
      </c>
      <c r="Y51" s="45">
        <f t="shared" si="39"/>
        <v>0</v>
      </c>
      <c r="Z51" s="45">
        <f t="shared" si="39"/>
        <v>0</v>
      </c>
      <c r="AA51" s="45">
        <f t="shared" si="39"/>
        <v>0</v>
      </c>
      <c r="AB51" s="45">
        <f t="shared" si="39"/>
        <v>0</v>
      </c>
      <c r="AC51" s="45">
        <f t="shared" si="39"/>
        <v>0</v>
      </c>
      <c r="AD51" s="45">
        <f t="shared" si="39"/>
        <v>0</v>
      </c>
      <c r="AE51" s="45">
        <f t="shared" si="39"/>
        <v>0</v>
      </c>
      <c r="AF51" s="45">
        <f t="shared" si="39"/>
        <v>0</v>
      </c>
      <c r="AG51" s="45">
        <f t="shared" si="39"/>
        <v>0</v>
      </c>
      <c r="AH51" s="45">
        <f t="shared" si="39"/>
        <v>0</v>
      </c>
      <c r="AI51" s="45">
        <f t="shared" si="39"/>
        <v>0</v>
      </c>
      <c r="AJ51" s="45">
        <f t="shared" si="39"/>
        <v>0</v>
      </c>
      <c r="AK51" s="45">
        <f t="shared" si="39"/>
        <v>0</v>
      </c>
      <c r="AL51" s="45">
        <f t="shared" si="39"/>
        <v>0</v>
      </c>
      <c r="AM51" s="45">
        <f t="shared" si="39"/>
        <v>0</v>
      </c>
      <c r="AN51" s="45">
        <f t="shared" si="39"/>
        <v>0</v>
      </c>
      <c r="AO51" s="45">
        <f t="shared" si="39"/>
        <v>0</v>
      </c>
      <c r="AP51" s="45">
        <f t="shared" si="39"/>
        <v>0</v>
      </c>
      <c r="AQ51" s="45">
        <f t="shared" si="39"/>
        <v>0</v>
      </c>
      <c r="AR51" s="45">
        <f t="shared" si="39"/>
        <v>0</v>
      </c>
      <c r="AS51" s="45">
        <f t="shared" si="39"/>
        <v>0</v>
      </c>
      <c r="AT51" s="45">
        <f t="shared" si="39"/>
        <v>0</v>
      </c>
      <c r="AU51" s="45">
        <f t="shared" si="39"/>
        <v>0</v>
      </c>
      <c r="AV51" s="63"/>
      <c r="AW51" s="68"/>
    </row>
    <row r="52" spans="1:49" ht="51" customHeight="1" x14ac:dyDescent="0.2">
      <c r="A52" s="89"/>
      <c r="B52" s="89"/>
      <c r="C52" s="89"/>
      <c r="D52" s="49"/>
      <c r="E52" s="48" t="s">
        <v>30</v>
      </c>
      <c r="F52" s="45">
        <f t="shared" ref="F52:AU52" si="40">F40-F46</f>
        <v>1400</v>
      </c>
      <c r="G52" s="45">
        <f t="shared" si="40"/>
        <v>1400</v>
      </c>
      <c r="H52" s="45">
        <f t="shared" si="40"/>
        <v>1.7606046252522702</v>
      </c>
      <c r="I52" s="45">
        <f t="shared" si="40"/>
        <v>1399.9000000000051</v>
      </c>
      <c r="J52" s="45">
        <f t="shared" si="40"/>
        <v>1399.4000000000015</v>
      </c>
      <c r="K52" s="45">
        <f t="shared" si="40"/>
        <v>1.7573487837558872</v>
      </c>
      <c r="L52" s="45">
        <f t="shared" si="40"/>
        <v>0</v>
      </c>
      <c r="M52" s="45">
        <f t="shared" si="40"/>
        <v>0</v>
      </c>
      <c r="N52" s="45">
        <f t="shared" si="40"/>
        <v>0</v>
      </c>
      <c r="O52" s="45">
        <f t="shared" si="40"/>
        <v>0</v>
      </c>
      <c r="P52" s="45">
        <f t="shared" si="40"/>
        <v>0</v>
      </c>
      <c r="Q52" s="45">
        <f t="shared" si="40"/>
        <v>0</v>
      </c>
      <c r="R52" s="45">
        <f t="shared" si="40"/>
        <v>-289</v>
      </c>
      <c r="S52" s="45">
        <f t="shared" si="40"/>
        <v>0</v>
      </c>
      <c r="T52" s="45">
        <f t="shared" si="40"/>
        <v>0</v>
      </c>
      <c r="U52" s="45">
        <f t="shared" si="40"/>
        <v>1688.9</v>
      </c>
      <c r="V52" s="45">
        <f t="shared" si="40"/>
        <v>1400</v>
      </c>
      <c r="W52" s="45">
        <f t="shared" si="40"/>
        <v>82.894191485582326</v>
      </c>
      <c r="X52" s="45">
        <f t="shared" si="40"/>
        <v>1087.9000000000001</v>
      </c>
      <c r="Y52" s="45">
        <f t="shared" si="40"/>
        <v>0</v>
      </c>
      <c r="Z52" s="45">
        <f t="shared" si="40"/>
        <v>22.453489200940908</v>
      </c>
      <c r="AA52" s="45">
        <f t="shared" si="40"/>
        <v>-623.09999999999991</v>
      </c>
      <c r="AB52" s="45">
        <f t="shared" si="40"/>
        <v>0</v>
      </c>
      <c r="AC52" s="45">
        <f t="shared" si="40"/>
        <v>78.288729739917073</v>
      </c>
      <c r="AD52" s="45">
        <f t="shared" si="40"/>
        <v>-0.59999999999854481</v>
      </c>
      <c r="AE52" s="45">
        <f t="shared" si="40"/>
        <v>-0.59999999999854481</v>
      </c>
      <c r="AF52" s="45">
        <f t="shared" si="40"/>
        <v>0</v>
      </c>
      <c r="AG52" s="45">
        <f t="shared" si="40"/>
        <v>0.1000000000003638</v>
      </c>
      <c r="AH52" s="45">
        <f t="shared" si="40"/>
        <v>0.1000000000003638</v>
      </c>
      <c r="AI52" s="45">
        <f t="shared" si="40"/>
        <v>0</v>
      </c>
      <c r="AJ52" s="45">
        <f t="shared" si="40"/>
        <v>-464.30000000000007</v>
      </c>
      <c r="AK52" s="45">
        <f t="shared" si="40"/>
        <v>-0.10000000000002274</v>
      </c>
      <c r="AL52" s="45">
        <f t="shared" si="40"/>
        <v>72.635471483430507</v>
      </c>
      <c r="AM52" s="45">
        <f t="shared" si="40"/>
        <v>2006.4</v>
      </c>
      <c r="AN52" s="45">
        <f t="shared" si="40"/>
        <v>0</v>
      </c>
      <c r="AO52" s="45">
        <f t="shared" si="40"/>
        <v>0</v>
      </c>
      <c r="AP52" s="45">
        <f t="shared" si="40"/>
        <v>-2006.4</v>
      </c>
      <c r="AQ52" s="45">
        <f t="shared" si="40"/>
        <v>0</v>
      </c>
      <c r="AR52" s="45">
        <f t="shared" si="40"/>
        <v>0</v>
      </c>
      <c r="AS52" s="45">
        <f t="shared" si="40"/>
        <v>0</v>
      </c>
      <c r="AT52" s="45">
        <f t="shared" si="40"/>
        <v>0</v>
      </c>
      <c r="AU52" s="45">
        <f t="shared" si="40"/>
        <v>0</v>
      </c>
      <c r="AV52" s="63"/>
      <c r="AW52" s="69"/>
    </row>
    <row r="53" spans="1:49" ht="12.75" customHeight="1" x14ac:dyDescent="0.2">
      <c r="A53" s="88" t="s">
        <v>36</v>
      </c>
      <c r="B53" s="88"/>
      <c r="C53" s="88"/>
      <c r="D53" s="8"/>
      <c r="E53" s="3"/>
      <c r="F53" s="45"/>
      <c r="G53" s="45"/>
      <c r="H53" s="42">
        <f t="shared" si="4"/>
        <v>0</v>
      </c>
      <c r="I53" s="60">
        <f t="shared" si="5"/>
        <v>0</v>
      </c>
      <c r="J53" s="60">
        <f t="shared" si="6"/>
        <v>0</v>
      </c>
      <c r="K53" s="60">
        <f t="shared" si="7"/>
        <v>0</v>
      </c>
      <c r="L53" s="52"/>
      <c r="M53" s="52"/>
      <c r="N53" s="50">
        <f t="shared" si="8"/>
        <v>0</v>
      </c>
      <c r="O53" s="52"/>
      <c r="P53" s="52"/>
      <c r="Q53" s="50">
        <f t="shared" si="9"/>
        <v>0</v>
      </c>
      <c r="R53" s="52"/>
      <c r="S53" s="52"/>
      <c r="T53" s="50">
        <f t="shared" si="10"/>
        <v>0</v>
      </c>
      <c r="U53" s="52"/>
      <c r="V53" s="52"/>
      <c r="W53" s="50">
        <f t="shared" si="11"/>
        <v>0</v>
      </c>
      <c r="X53" s="52"/>
      <c r="Y53" s="52"/>
      <c r="Z53" s="50">
        <f t="shared" si="12"/>
        <v>0</v>
      </c>
      <c r="AA53" s="52"/>
      <c r="AB53" s="52"/>
      <c r="AC53" s="50">
        <f t="shared" si="13"/>
        <v>0</v>
      </c>
      <c r="AD53" s="52"/>
      <c r="AE53" s="52"/>
      <c r="AF53" s="50">
        <f t="shared" si="14"/>
        <v>0</v>
      </c>
      <c r="AG53" s="52"/>
      <c r="AH53" s="52"/>
      <c r="AI53" s="50">
        <f t="shared" si="15"/>
        <v>0</v>
      </c>
      <c r="AJ53" s="52"/>
      <c r="AK53" s="52"/>
      <c r="AL53" s="50">
        <f t="shared" si="16"/>
        <v>0</v>
      </c>
      <c r="AM53" s="52"/>
      <c r="AN53" s="52"/>
      <c r="AO53" s="50">
        <f t="shared" si="17"/>
        <v>0</v>
      </c>
      <c r="AP53" s="52"/>
      <c r="AQ53" s="52"/>
      <c r="AR53" s="50">
        <f t="shared" si="18"/>
        <v>0</v>
      </c>
      <c r="AS53" s="52"/>
      <c r="AT53" s="52"/>
      <c r="AU53" s="50">
        <f t="shared" si="19"/>
        <v>0</v>
      </c>
      <c r="AV53" s="6"/>
      <c r="AW53" s="6"/>
    </row>
    <row r="54" spans="1:49" ht="11.25" customHeight="1" x14ac:dyDescent="0.2">
      <c r="A54" s="82" t="s">
        <v>40</v>
      </c>
      <c r="B54" s="82"/>
      <c r="C54" s="82"/>
      <c r="D54" s="8"/>
      <c r="E54" s="2" t="s">
        <v>28</v>
      </c>
      <c r="F54" s="45">
        <f>F55+F56+F57+F58</f>
        <v>118.9</v>
      </c>
      <c r="G54" s="45">
        <f t="shared" ref="G54:AT54" si="41">G55+G56+G57</f>
        <v>118.9</v>
      </c>
      <c r="H54" s="42">
        <f t="shared" si="4"/>
        <v>100</v>
      </c>
      <c r="I54" s="60">
        <f t="shared" si="5"/>
        <v>118.9</v>
      </c>
      <c r="J54" s="60">
        <f t="shared" si="6"/>
        <v>118.9</v>
      </c>
      <c r="K54" s="60">
        <f t="shared" si="7"/>
        <v>100</v>
      </c>
      <c r="L54" s="51">
        <f t="shared" si="41"/>
        <v>0</v>
      </c>
      <c r="M54" s="51">
        <f t="shared" si="41"/>
        <v>0</v>
      </c>
      <c r="N54" s="50">
        <f t="shared" si="8"/>
        <v>0</v>
      </c>
      <c r="O54" s="51">
        <f>O55+O56+O57</f>
        <v>118.9</v>
      </c>
      <c r="P54" s="51">
        <f t="shared" si="41"/>
        <v>100</v>
      </c>
      <c r="Q54" s="50">
        <f t="shared" si="9"/>
        <v>84.104289318755249</v>
      </c>
      <c r="R54" s="51">
        <f t="shared" si="41"/>
        <v>0</v>
      </c>
      <c r="S54" s="51">
        <f>S55+S56+S57</f>
        <v>0</v>
      </c>
      <c r="T54" s="50">
        <f t="shared" si="10"/>
        <v>0</v>
      </c>
      <c r="U54" s="51">
        <f t="shared" si="41"/>
        <v>0</v>
      </c>
      <c r="V54" s="51">
        <f t="shared" si="41"/>
        <v>18.899999999999999</v>
      </c>
      <c r="W54" s="50" t="e">
        <f t="shared" si="11"/>
        <v>#DIV/0!</v>
      </c>
      <c r="X54" s="51">
        <f t="shared" si="41"/>
        <v>0</v>
      </c>
      <c r="Y54" s="51">
        <f t="shared" si="41"/>
        <v>0</v>
      </c>
      <c r="Z54" s="50">
        <f t="shared" si="12"/>
        <v>0</v>
      </c>
      <c r="AA54" s="51">
        <f t="shared" si="41"/>
        <v>0</v>
      </c>
      <c r="AB54" s="51">
        <f t="shared" si="41"/>
        <v>0</v>
      </c>
      <c r="AC54" s="50">
        <f t="shared" si="13"/>
        <v>0</v>
      </c>
      <c r="AD54" s="51">
        <f t="shared" si="41"/>
        <v>0</v>
      </c>
      <c r="AE54" s="51">
        <f t="shared" si="41"/>
        <v>0</v>
      </c>
      <c r="AF54" s="50">
        <f t="shared" si="14"/>
        <v>0</v>
      </c>
      <c r="AG54" s="51">
        <f t="shared" si="41"/>
        <v>0</v>
      </c>
      <c r="AH54" s="51">
        <f t="shared" si="41"/>
        <v>0</v>
      </c>
      <c r="AI54" s="50">
        <f t="shared" si="15"/>
        <v>0</v>
      </c>
      <c r="AJ54" s="51">
        <f t="shared" si="41"/>
        <v>0</v>
      </c>
      <c r="AK54" s="51">
        <f t="shared" si="41"/>
        <v>0</v>
      </c>
      <c r="AL54" s="50">
        <f t="shared" si="16"/>
        <v>0</v>
      </c>
      <c r="AM54" s="51">
        <f t="shared" si="41"/>
        <v>0</v>
      </c>
      <c r="AN54" s="51">
        <f t="shared" si="41"/>
        <v>0</v>
      </c>
      <c r="AO54" s="50">
        <f t="shared" si="17"/>
        <v>0</v>
      </c>
      <c r="AP54" s="51">
        <f t="shared" si="41"/>
        <v>0</v>
      </c>
      <c r="AQ54" s="51">
        <f t="shared" si="41"/>
        <v>0</v>
      </c>
      <c r="AR54" s="50">
        <f t="shared" si="18"/>
        <v>0</v>
      </c>
      <c r="AS54" s="51">
        <f t="shared" si="41"/>
        <v>0</v>
      </c>
      <c r="AT54" s="51">
        <f t="shared" si="41"/>
        <v>0</v>
      </c>
      <c r="AU54" s="50">
        <f t="shared" si="19"/>
        <v>0</v>
      </c>
      <c r="AV54" s="62"/>
      <c r="AW54" s="64"/>
    </row>
    <row r="55" spans="1:49" ht="29.25" customHeight="1" x14ac:dyDescent="0.2">
      <c r="A55" s="82"/>
      <c r="B55" s="82"/>
      <c r="C55" s="82"/>
      <c r="D55" s="8"/>
      <c r="E55" s="2" t="s">
        <v>26</v>
      </c>
      <c r="F55" s="45">
        <f t="shared" ref="F55:G56" si="42">L55+O55+R55+U55+X55+AA55+AD55+AG55+AJ55+AM55+AP55+AS55</f>
        <v>0</v>
      </c>
      <c r="G55" s="45">
        <f t="shared" si="42"/>
        <v>0</v>
      </c>
      <c r="H55" s="42">
        <f t="shared" si="4"/>
        <v>0</v>
      </c>
      <c r="I55" s="60">
        <f t="shared" si="5"/>
        <v>0</v>
      </c>
      <c r="J55" s="60">
        <f t="shared" si="6"/>
        <v>0</v>
      </c>
      <c r="K55" s="60">
        <f t="shared" si="7"/>
        <v>0</v>
      </c>
      <c r="L55" s="52">
        <f t="shared" ref="L55:AT55" si="43">L67</f>
        <v>0</v>
      </c>
      <c r="M55" s="52">
        <f t="shared" si="43"/>
        <v>0</v>
      </c>
      <c r="N55" s="50">
        <f t="shared" si="8"/>
        <v>0</v>
      </c>
      <c r="O55" s="52">
        <f t="shared" si="43"/>
        <v>0</v>
      </c>
      <c r="P55" s="52">
        <f t="shared" si="43"/>
        <v>0</v>
      </c>
      <c r="Q55" s="50">
        <f t="shared" si="9"/>
        <v>0</v>
      </c>
      <c r="R55" s="52">
        <f t="shared" si="43"/>
        <v>0</v>
      </c>
      <c r="S55" s="52">
        <f t="shared" si="43"/>
        <v>0</v>
      </c>
      <c r="T55" s="50">
        <f t="shared" si="10"/>
        <v>0</v>
      </c>
      <c r="U55" s="52">
        <f t="shared" si="43"/>
        <v>0</v>
      </c>
      <c r="V55" s="52">
        <f t="shared" si="43"/>
        <v>0</v>
      </c>
      <c r="W55" s="50">
        <f t="shared" si="11"/>
        <v>0</v>
      </c>
      <c r="X55" s="52">
        <f t="shared" si="43"/>
        <v>0</v>
      </c>
      <c r="Y55" s="52">
        <f t="shared" si="43"/>
        <v>0</v>
      </c>
      <c r="Z55" s="50">
        <f t="shared" si="12"/>
        <v>0</v>
      </c>
      <c r="AA55" s="52">
        <f t="shared" si="43"/>
        <v>0</v>
      </c>
      <c r="AB55" s="52">
        <f t="shared" si="43"/>
        <v>0</v>
      </c>
      <c r="AC55" s="50">
        <f t="shared" si="13"/>
        <v>0</v>
      </c>
      <c r="AD55" s="52">
        <f t="shared" si="43"/>
        <v>0</v>
      </c>
      <c r="AE55" s="52">
        <f t="shared" si="43"/>
        <v>0</v>
      </c>
      <c r="AF55" s="50">
        <f t="shared" si="14"/>
        <v>0</v>
      </c>
      <c r="AG55" s="52">
        <f t="shared" si="43"/>
        <v>0</v>
      </c>
      <c r="AH55" s="52">
        <f t="shared" si="43"/>
        <v>0</v>
      </c>
      <c r="AI55" s="50">
        <f t="shared" si="15"/>
        <v>0</v>
      </c>
      <c r="AJ55" s="52">
        <f t="shared" si="43"/>
        <v>0</v>
      </c>
      <c r="AK55" s="52">
        <f t="shared" si="43"/>
        <v>0</v>
      </c>
      <c r="AL55" s="50">
        <f t="shared" si="16"/>
        <v>0</v>
      </c>
      <c r="AM55" s="52">
        <f t="shared" si="43"/>
        <v>0</v>
      </c>
      <c r="AN55" s="52">
        <f t="shared" si="43"/>
        <v>0</v>
      </c>
      <c r="AO55" s="50">
        <f t="shared" si="17"/>
        <v>0</v>
      </c>
      <c r="AP55" s="52">
        <f t="shared" si="43"/>
        <v>0</v>
      </c>
      <c r="AQ55" s="52">
        <f t="shared" si="43"/>
        <v>0</v>
      </c>
      <c r="AR55" s="50">
        <f t="shared" si="18"/>
        <v>0</v>
      </c>
      <c r="AS55" s="52">
        <f t="shared" si="43"/>
        <v>0</v>
      </c>
      <c r="AT55" s="52">
        <f t="shared" si="43"/>
        <v>0</v>
      </c>
      <c r="AU55" s="50">
        <f t="shared" si="19"/>
        <v>0</v>
      </c>
      <c r="AV55" s="62"/>
      <c r="AW55" s="65"/>
    </row>
    <row r="56" spans="1:49" ht="26.25" customHeight="1" x14ac:dyDescent="0.2">
      <c r="A56" s="82"/>
      <c r="B56" s="82"/>
      <c r="C56" s="82"/>
      <c r="D56" s="8"/>
      <c r="E56" s="2" t="s">
        <v>29</v>
      </c>
      <c r="F56" s="45">
        <f t="shared" si="42"/>
        <v>0</v>
      </c>
      <c r="G56" s="45">
        <f t="shared" si="42"/>
        <v>0</v>
      </c>
      <c r="H56" s="42">
        <f t="shared" si="4"/>
        <v>0</v>
      </c>
      <c r="I56" s="60">
        <f t="shared" si="5"/>
        <v>0</v>
      </c>
      <c r="J56" s="60">
        <f t="shared" si="6"/>
        <v>0</v>
      </c>
      <c r="K56" s="60">
        <f t="shared" si="7"/>
        <v>0</v>
      </c>
      <c r="L56" s="52">
        <f t="shared" ref="L56:AT56" si="44">L55</f>
        <v>0</v>
      </c>
      <c r="M56" s="52">
        <f t="shared" si="44"/>
        <v>0</v>
      </c>
      <c r="N56" s="50">
        <f t="shared" si="8"/>
        <v>0</v>
      </c>
      <c r="O56" s="52">
        <f t="shared" si="44"/>
        <v>0</v>
      </c>
      <c r="P56" s="52">
        <f t="shared" si="44"/>
        <v>0</v>
      </c>
      <c r="Q56" s="50">
        <f t="shared" si="9"/>
        <v>0</v>
      </c>
      <c r="R56" s="52">
        <f t="shared" si="44"/>
        <v>0</v>
      </c>
      <c r="S56" s="52">
        <f t="shared" si="44"/>
        <v>0</v>
      </c>
      <c r="T56" s="50">
        <f t="shared" si="10"/>
        <v>0</v>
      </c>
      <c r="U56" s="52">
        <f t="shared" si="44"/>
        <v>0</v>
      </c>
      <c r="V56" s="52">
        <f t="shared" si="44"/>
        <v>0</v>
      </c>
      <c r="W56" s="50">
        <f t="shared" si="11"/>
        <v>0</v>
      </c>
      <c r="X56" s="52">
        <f t="shared" si="44"/>
        <v>0</v>
      </c>
      <c r="Y56" s="52">
        <f t="shared" si="44"/>
        <v>0</v>
      </c>
      <c r="Z56" s="50">
        <f t="shared" si="12"/>
        <v>0</v>
      </c>
      <c r="AA56" s="52">
        <f t="shared" si="44"/>
        <v>0</v>
      </c>
      <c r="AB56" s="52">
        <f t="shared" si="44"/>
        <v>0</v>
      </c>
      <c r="AC56" s="50">
        <f t="shared" si="13"/>
        <v>0</v>
      </c>
      <c r="AD56" s="52">
        <f t="shared" si="44"/>
        <v>0</v>
      </c>
      <c r="AE56" s="52">
        <f t="shared" si="44"/>
        <v>0</v>
      </c>
      <c r="AF56" s="50">
        <f t="shared" si="14"/>
        <v>0</v>
      </c>
      <c r="AG56" s="52">
        <f t="shared" si="44"/>
        <v>0</v>
      </c>
      <c r="AH56" s="52">
        <f t="shared" si="44"/>
        <v>0</v>
      </c>
      <c r="AI56" s="50">
        <f t="shared" si="15"/>
        <v>0</v>
      </c>
      <c r="AJ56" s="52">
        <f t="shared" si="44"/>
        <v>0</v>
      </c>
      <c r="AK56" s="52">
        <f t="shared" si="44"/>
        <v>0</v>
      </c>
      <c r="AL56" s="50">
        <f t="shared" si="16"/>
        <v>0</v>
      </c>
      <c r="AM56" s="52">
        <f t="shared" si="44"/>
        <v>0</v>
      </c>
      <c r="AN56" s="52">
        <f t="shared" si="44"/>
        <v>0</v>
      </c>
      <c r="AO56" s="50">
        <f t="shared" si="17"/>
        <v>0</v>
      </c>
      <c r="AP56" s="52">
        <f t="shared" si="44"/>
        <v>0</v>
      </c>
      <c r="AQ56" s="52">
        <f t="shared" si="44"/>
        <v>0</v>
      </c>
      <c r="AR56" s="50">
        <f t="shared" si="18"/>
        <v>0</v>
      </c>
      <c r="AS56" s="52">
        <f t="shared" si="44"/>
        <v>0</v>
      </c>
      <c r="AT56" s="52">
        <f t="shared" si="44"/>
        <v>0</v>
      </c>
      <c r="AU56" s="50">
        <f t="shared" si="19"/>
        <v>0</v>
      </c>
      <c r="AV56" s="62"/>
      <c r="AW56" s="65"/>
    </row>
    <row r="57" spans="1:49" ht="18.75" customHeight="1" x14ac:dyDescent="0.2">
      <c r="A57" s="82"/>
      <c r="B57" s="82"/>
      <c r="C57" s="82"/>
      <c r="D57" s="8"/>
      <c r="E57" s="3" t="s">
        <v>41</v>
      </c>
      <c r="F57" s="45">
        <f>L57+O57+R57+U57+X57+AA57+AD57+AG57+AJ57+AM57+AP57+AS57</f>
        <v>118.9</v>
      </c>
      <c r="G57" s="45">
        <f>P57+S57+V57+Y57+AB57+AE57+AH57+AK57+AN57+AQ57+AT57</f>
        <v>118.9</v>
      </c>
      <c r="H57" s="42">
        <f t="shared" si="4"/>
        <v>100</v>
      </c>
      <c r="I57" s="60">
        <f t="shared" si="5"/>
        <v>118.9</v>
      </c>
      <c r="J57" s="60">
        <f t="shared" si="6"/>
        <v>118.9</v>
      </c>
      <c r="K57" s="60">
        <f t="shared" si="7"/>
        <v>100</v>
      </c>
      <c r="L57" s="52">
        <v>0</v>
      </c>
      <c r="M57" s="52">
        <v>0</v>
      </c>
      <c r="N57" s="50">
        <f t="shared" si="8"/>
        <v>0</v>
      </c>
      <c r="O57" s="52">
        <v>118.9</v>
      </c>
      <c r="P57" s="52">
        <v>100</v>
      </c>
      <c r="Q57" s="50">
        <f t="shared" si="9"/>
        <v>84.104289318755249</v>
      </c>
      <c r="R57" s="52">
        <v>0</v>
      </c>
      <c r="S57" s="52">
        <f>S14</f>
        <v>0</v>
      </c>
      <c r="T57" s="50">
        <f t="shared" si="10"/>
        <v>0</v>
      </c>
      <c r="U57" s="52">
        <v>0</v>
      </c>
      <c r="V57" s="52">
        <v>18.899999999999999</v>
      </c>
      <c r="W57" s="50" t="e">
        <f t="shared" si="11"/>
        <v>#DIV/0!</v>
      </c>
      <c r="X57" s="52">
        <v>0</v>
      </c>
      <c r="Y57" s="55">
        <v>0</v>
      </c>
      <c r="Z57" s="50">
        <f t="shared" si="12"/>
        <v>0</v>
      </c>
      <c r="AA57" s="55">
        <v>0</v>
      </c>
      <c r="AB57" s="55">
        <v>0</v>
      </c>
      <c r="AC57" s="50">
        <f t="shared" si="13"/>
        <v>0</v>
      </c>
      <c r="AD57" s="55">
        <v>0</v>
      </c>
      <c r="AE57" s="55">
        <v>0</v>
      </c>
      <c r="AF57" s="50">
        <f t="shared" si="14"/>
        <v>0</v>
      </c>
      <c r="AG57" s="55">
        <v>0</v>
      </c>
      <c r="AH57" s="55">
        <v>0</v>
      </c>
      <c r="AI57" s="50">
        <f t="shared" si="15"/>
        <v>0</v>
      </c>
      <c r="AJ57" s="55">
        <v>0</v>
      </c>
      <c r="AK57" s="55">
        <v>0</v>
      </c>
      <c r="AL57" s="50">
        <f t="shared" si="16"/>
        <v>0</v>
      </c>
      <c r="AM57" s="55">
        <v>0</v>
      </c>
      <c r="AN57" s="55">
        <v>0</v>
      </c>
      <c r="AO57" s="50">
        <f t="shared" si="17"/>
        <v>0</v>
      </c>
      <c r="AP57" s="55">
        <v>0</v>
      </c>
      <c r="AQ57" s="55">
        <v>0</v>
      </c>
      <c r="AR57" s="50">
        <f t="shared" si="18"/>
        <v>0</v>
      </c>
      <c r="AS57" s="55">
        <v>0</v>
      </c>
      <c r="AT57" s="55">
        <v>0</v>
      </c>
      <c r="AU57" s="50">
        <f t="shared" si="19"/>
        <v>0</v>
      </c>
      <c r="AV57" s="62"/>
      <c r="AW57" s="65"/>
    </row>
    <row r="58" spans="1:49" ht="33.75" customHeight="1" x14ac:dyDescent="0.2">
      <c r="A58" s="82"/>
      <c r="B58" s="82"/>
      <c r="C58" s="82"/>
      <c r="D58" s="8"/>
      <c r="E58" s="2" t="s">
        <v>27</v>
      </c>
      <c r="F58" s="45">
        <f>L58+O58+R58+U58+X58+AA58+AD58+AG58+AJ58+AM58+AP58+AS58</f>
        <v>0</v>
      </c>
      <c r="G58" s="45">
        <f>M58+P58+S58+V58+Y58+AB58+AE58+AH58+AK58+AN58+AQ58+AT58</f>
        <v>0</v>
      </c>
      <c r="H58" s="42">
        <f t="shared" si="4"/>
        <v>0</v>
      </c>
      <c r="I58" s="60">
        <f t="shared" si="5"/>
        <v>0</v>
      </c>
      <c r="J58" s="60">
        <f t="shared" si="6"/>
        <v>0</v>
      </c>
      <c r="K58" s="60">
        <f t="shared" si="7"/>
        <v>0</v>
      </c>
      <c r="L58" s="52">
        <f t="shared" ref="L58:AT58" si="45">L56</f>
        <v>0</v>
      </c>
      <c r="M58" s="52">
        <f t="shared" si="45"/>
        <v>0</v>
      </c>
      <c r="N58" s="50">
        <f t="shared" si="8"/>
        <v>0</v>
      </c>
      <c r="O58" s="52">
        <f t="shared" si="45"/>
        <v>0</v>
      </c>
      <c r="P58" s="52">
        <f t="shared" si="45"/>
        <v>0</v>
      </c>
      <c r="Q58" s="50">
        <f t="shared" si="9"/>
        <v>0</v>
      </c>
      <c r="R58" s="52">
        <f t="shared" si="45"/>
        <v>0</v>
      </c>
      <c r="S58" s="52">
        <f t="shared" si="45"/>
        <v>0</v>
      </c>
      <c r="T58" s="50">
        <f t="shared" si="10"/>
        <v>0</v>
      </c>
      <c r="U58" s="52">
        <f t="shared" si="45"/>
        <v>0</v>
      </c>
      <c r="V58" s="52">
        <f t="shared" si="45"/>
        <v>0</v>
      </c>
      <c r="W58" s="50">
        <f t="shared" si="11"/>
        <v>0</v>
      </c>
      <c r="X58" s="52">
        <f t="shared" si="45"/>
        <v>0</v>
      </c>
      <c r="Y58" s="52">
        <f t="shared" si="45"/>
        <v>0</v>
      </c>
      <c r="Z58" s="50">
        <f t="shared" si="12"/>
        <v>0</v>
      </c>
      <c r="AA58" s="52">
        <f t="shared" si="45"/>
        <v>0</v>
      </c>
      <c r="AB58" s="52">
        <f t="shared" si="45"/>
        <v>0</v>
      </c>
      <c r="AC58" s="50">
        <f t="shared" si="13"/>
        <v>0</v>
      </c>
      <c r="AD58" s="52">
        <f t="shared" si="45"/>
        <v>0</v>
      </c>
      <c r="AE58" s="52">
        <f t="shared" si="45"/>
        <v>0</v>
      </c>
      <c r="AF58" s="50">
        <f t="shared" si="14"/>
        <v>0</v>
      </c>
      <c r="AG58" s="52">
        <f t="shared" si="45"/>
        <v>0</v>
      </c>
      <c r="AH58" s="52">
        <f t="shared" si="45"/>
        <v>0</v>
      </c>
      <c r="AI58" s="50">
        <f t="shared" si="15"/>
        <v>0</v>
      </c>
      <c r="AJ58" s="52">
        <f t="shared" si="45"/>
        <v>0</v>
      </c>
      <c r="AK58" s="52">
        <f t="shared" si="45"/>
        <v>0</v>
      </c>
      <c r="AL58" s="50">
        <f t="shared" si="16"/>
        <v>0</v>
      </c>
      <c r="AM58" s="52">
        <f t="shared" si="45"/>
        <v>0</v>
      </c>
      <c r="AN58" s="52">
        <f t="shared" si="45"/>
        <v>0</v>
      </c>
      <c r="AO58" s="50">
        <f t="shared" si="17"/>
        <v>0</v>
      </c>
      <c r="AP58" s="52">
        <f t="shared" si="45"/>
        <v>0</v>
      </c>
      <c r="AQ58" s="52">
        <f t="shared" si="45"/>
        <v>0</v>
      </c>
      <c r="AR58" s="50">
        <f t="shared" si="18"/>
        <v>0</v>
      </c>
      <c r="AS58" s="52">
        <f t="shared" si="45"/>
        <v>0</v>
      </c>
      <c r="AT58" s="52">
        <f t="shared" si="45"/>
        <v>0</v>
      </c>
      <c r="AU58" s="50">
        <f t="shared" si="19"/>
        <v>0</v>
      </c>
      <c r="AV58" s="62"/>
      <c r="AW58" s="65"/>
    </row>
    <row r="59" spans="1:49" ht="43.5" hidden="1" customHeight="1" x14ac:dyDescent="0.2">
      <c r="A59" s="82"/>
      <c r="B59" s="82"/>
      <c r="C59" s="82"/>
      <c r="D59" s="8"/>
      <c r="E59" s="3" t="s">
        <v>30</v>
      </c>
      <c r="F59" s="45">
        <f>F58</f>
        <v>0</v>
      </c>
      <c r="G59" s="45">
        <f t="shared" ref="G59:AT59" si="46">G58</f>
        <v>0</v>
      </c>
      <c r="H59" s="42">
        <f t="shared" si="4"/>
        <v>0</v>
      </c>
      <c r="I59" s="60">
        <f t="shared" si="5"/>
        <v>0</v>
      </c>
      <c r="J59" s="60">
        <f t="shared" si="6"/>
        <v>0</v>
      </c>
      <c r="K59" s="60">
        <f t="shared" si="7"/>
        <v>0</v>
      </c>
      <c r="L59" s="52">
        <f t="shared" si="46"/>
        <v>0</v>
      </c>
      <c r="M59" s="52">
        <f t="shared" si="46"/>
        <v>0</v>
      </c>
      <c r="N59" s="50">
        <f t="shared" si="8"/>
        <v>0</v>
      </c>
      <c r="O59" s="52">
        <f t="shared" si="46"/>
        <v>0</v>
      </c>
      <c r="P59" s="52">
        <f t="shared" si="46"/>
        <v>0</v>
      </c>
      <c r="Q59" s="50">
        <f t="shared" si="9"/>
        <v>0</v>
      </c>
      <c r="R59" s="52">
        <f t="shared" si="46"/>
        <v>0</v>
      </c>
      <c r="S59" s="52">
        <f t="shared" si="46"/>
        <v>0</v>
      </c>
      <c r="T59" s="50">
        <f t="shared" si="10"/>
        <v>0</v>
      </c>
      <c r="U59" s="52">
        <f t="shared" si="46"/>
        <v>0</v>
      </c>
      <c r="V59" s="52">
        <f t="shared" si="46"/>
        <v>0</v>
      </c>
      <c r="W59" s="50">
        <f t="shared" si="11"/>
        <v>0</v>
      </c>
      <c r="X59" s="52">
        <f t="shared" si="46"/>
        <v>0</v>
      </c>
      <c r="Y59" s="52">
        <f t="shared" si="46"/>
        <v>0</v>
      </c>
      <c r="Z59" s="50">
        <f t="shared" si="12"/>
        <v>0</v>
      </c>
      <c r="AA59" s="52">
        <f t="shared" si="46"/>
        <v>0</v>
      </c>
      <c r="AB59" s="52">
        <f t="shared" si="46"/>
        <v>0</v>
      </c>
      <c r="AC59" s="50">
        <f t="shared" si="13"/>
        <v>0</v>
      </c>
      <c r="AD59" s="52">
        <f t="shared" si="46"/>
        <v>0</v>
      </c>
      <c r="AE59" s="52">
        <f t="shared" si="46"/>
        <v>0</v>
      </c>
      <c r="AF59" s="50">
        <f t="shared" si="14"/>
        <v>0</v>
      </c>
      <c r="AG59" s="52">
        <f t="shared" si="46"/>
        <v>0</v>
      </c>
      <c r="AH59" s="52">
        <f t="shared" si="46"/>
        <v>0</v>
      </c>
      <c r="AI59" s="50">
        <f t="shared" si="15"/>
        <v>0</v>
      </c>
      <c r="AJ59" s="52">
        <f t="shared" si="46"/>
        <v>0</v>
      </c>
      <c r="AK59" s="52">
        <f t="shared" si="46"/>
        <v>0</v>
      </c>
      <c r="AL59" s="50">
        <f t="shared" si="16"/>
        <v>0</v>
      </c>
      <c r="AM59" s="52">
        <f t="shared" si="46"/>
        <v>0</v>
      </c>
      <c r="AN59" s="52">
        <f t="shared" si="46"/>
        <v>0</v>
      </c>
      <c r="AO59" s="50">
        <f t="shared" si="17"/>
        <v>0</v>
      </c>
      <c r="AP59" s="52">
        <f t="shared" si="46"/>
        <v>0</v>
      </c>
      <c r="AQ59" s="52">
        <f t="shared" si="46"/>
        <v>0</v>
      </c>
      <c r="AR59" s="50">
        <f t="shared" si="18"/>
        <v>0</v>
      </c>
      <c r="AS59" s="52">
        <f t="shared" si="46"/>
        <v>0</v>
      </c>
      <c r="AT59" s="52">
        <f t="shared" si="46"/>
        <v>0</v>
      </c>
      <c r="AU59" s="50">
        <f t="shared" si="19"/>
        <v>0</v>
      </c>
      <c r="AV59" s="62"/>
      <c r="AW59" s="65"/>
    </row>
    <row r="60" spans="1:49" ht="11.25" hidden="1" customHeight="1" x14ac:dyDescent="0.2">
      <c r="A60" s="82"/>
      <c r="B60" s="82"/>
      <c r="C60" s="82"/>
      <c r="D60" s="8"/>
      <c r="E60" s="2" t="s">
        <v>28</v>
      </c>
      <c r="F60" s="45">
        <f>L60+O60+R60+U60+X60+AA60+AD60+AG60+AJ60+AM60+AP60+AS60</f>
        <v>45251.399999999994</v>
      </c>
      <c r="G60" s="45">
        <f>M60+P60+S60+V60+Y60+AB60+AE60+AH60+AK60+AN60+AQ60+AT60</f>
        <v>26349</v>
      </c>
      <c r="H60" s="42">
        <f t="shared" si="4"/>
        <v>58.228032723849431</v>
      </c>
      <c r="I60" s="60">
        <f t="shared" si="5"/>
        <v>45251.399999999994</v>
      </c>
      <c r="J60" s="60">
        <f t="shared" si="6"/>
        <v>26349</v>
      </c>
      <c r="K60" s="60">
        <f t="shared" si="7"/>
        <v>58.228032723849431</v>
      </c>
      <c r="L60" s="52">
        <v>0</v>
      </c>
      <c r="M60" s="52">
        <v>0</v>
      </c>
      <c r="N60" s="50">
        <f t="shared" si="8"/>
        <v>0</v>
      </c>
      <c r="O60" s="52">
        <v>0</v>
      </c>
      <c r="P60" s="52">
        <v>0</v>
      </c>
      <c r="Q60" s="50">
        <f t="shared" si="9"/>
        <v>0</v>
      </c>
      <c r="R60" s="52">
        <v>0</v>
      </c>
      <c r="S60" s="52">
        <v>0</v>
      </c>
      <c r="T60" s="50">
        <f t="shared" si="10"/>
        <v>0</v>
      </c>
      <c r="U60" s="52">
        <f>U63</f>
        <v>0</v>
      </c>
      <c r="V60" s="52">
        <f>V63</f>
        <v>186</v>
      </c>
      <c r="W60" s="50" t="e">
        <f t="shared" si="11"/>
        <v>#DIV/0!</v>
      </c>
      <c r="X60" s="52">
        <f>X63</f>
        <v>0</v>
      </c>
      <c r="Y60" s="55">
        <f>Y63</f>
        <v>0</v>
      </c>
      <c r="Z60" s="50">
        <f t="shared" si="12"/>
        <v>0</v>
      </c>
      <c r="AA60" s="55">
        <f>AA63</f>
        <v>0</v>
      </c>
      <c r="AB60" s="55">
        <f>AB63</f>
        <v>0</v>
      </c>
      <c r="AC60" s="50">
        <f t="shared" si="13"/>
        <v>0</v>
      </c>
      <c r="AD60" s="55">
        <f>AD61+AD62+AD63+AD64+AD65</f>
        <v>0</v>
      </c>
      <c r="AE60" s="55">
        <f>AE61+AE62+AE63+AE64</f>
        <v>10508.1</v>
      </c>
      <c r="AF60" s="50" t="e">
        <f t="shared" si="14"/>
        <v>#DIV/0!</v>
      </c>
      <c r="AG60" s="55">
        <f>AG63+AG61+AG62</f>
        <v>7778.2999999999993</v>
      </c>
      <c r="AH60" s="55">
        <f>AH63</f>
        <v>0</v>
      </c>
      <c r="AI60" s="50">
        <f t="shared" si="15"/>
        <v>0</v>
      </c>
      <c r="AJ60" s="55">
        <f>AJ61+AJ62+AJ63+AJ64</f>
        <v>37473.1</v>
      </c>
      <c r="AK60" s="55">
        <f>AK61+AK62+AK63+AK64</f>
        <v>15654.900000000001</v>
      </c>
      <c r="AL60" s="50">
        <f t="shared" si="16"/>
        <v>41.776367581011456</v>
      </c>
      <c r="AM60" s="55">
        <f>AM61+AM62+AM63</f>
        <v>0</v>
      </c>
      <c r="AN60" s="55">
        <f>AN61+AN62+AN63+AN64</f>
        <v>0</v>
      </c>
      <c r="AO60" s="50">
        <f t="shared" si="17"/>
        <v>0</v>
      </c>
      <c r="AP60" s="55">
        <v>0</v>
      </c>
      <c r="AQ60" s="55">
        <f>AQ63</f>
        <v>0</v>
      </c>
      <c r="AR60" s="50">
        <f t="shared" si="18"/>
        <v>0</v>
      </c>
      <c r="AS60" s="55">
        <f>AS63+AS64</f>
        <v>0</v>
      </c>
      <c r="AT60" s="55">
        <f>AT62+AT63+AT64</f>
        <v>0</v>
      </c>
      <c r="AU60" s="50">
        <f t="shared" si="19"/>
        <v>0</v>
      </c>
      <c r="AV60" s="62"/>
      <c r="AW60" s="65"/>
    </row>
    <row r="61" spans="1:49" ht="12.75" hidden="1" customHeight="1" x14ac:dyDescent="0.2">
      <c r="A61" s="82"/>
      <c r="B61" s="82"/>
      <c r="C61" s="82"/>
      <c r="D61" s="8"/>
      <c r="E61" s="2" t="s">
        <v>26</v>
      </c>
      <c r="F61" s="45">
        <f>L61+O61+R61+U61+X61+AA61+AD61+AG61+AJ61+AM61+AP61+AS61</f>
        <v>17514</v>
      </c>
      <c r="G61" s="45">
        <f>M61+P61+S61+V61+Y61+AB61+AE61+AH61+AK61+AN61+AQ61+AT61</f>
        <v>48865.3</v>
      </c>
      <c r="H61" s="42">
        <f t="shared" si="4"/>
        <v>279.00708005024558</v>
      </c>
      <c r="I61" s="60">
        <f t="shared" si="5"/>
        <v>17514</v>
      </c>
      <c r="J61" s="60">
        <f t="shared" si="6"/>
        <v>48865.3</v>
      </c>
      <c r="K61" s="60">
        <f t="shared" si="7"/>
        <v>279.00708005024558</v>
      </c>
      <c r="L61" s="52">
        <f t="shared" ref="L61:AT61" si="47">L36</f>
        <v>0</v>
      </c>
      <c r="M61" s="52">
        <f t="shared" si="47"/>
        <v>0</v>
      </c>
      <c r="N61" s="50">
        <f t="shared" si="8"/>
        <v>0</v>
      </c>
      <c r="O61" s="52">
        <f t="shared" si="47"/>
        <v>0</v>
      </c>
      <c r="P61" s="52">
        <f t="shared" si="47"/>
        <v>0</v>
      </c>
      <c r="Q61" s="50">
        <f t="shared" si="9"/>
        <v>0</v>
      </c>
      <c r="R61" s="52">
        <f t="shared" si="47"/>
        <v>0</v>
      </c>
      <c r="S61" s="52">
        <f t="shared" si="47"/>
        <v>0</v>
      </c>
      <c r="T61" s="50">
        <f t="shared" si="10"/>
        <v>0</v>
      </c>
      <c r="U61" s="52">
        <f t="shared" si="47"/>
        <v>0</v>
      </c>
      <c r="V61" s="52">
        <f t="shared" si="47"/>
        <v>0</v>
      </c>
      <c r="W61" s="50">
        <f t="shared" si="11"/>
        <v>0</v>
      </c>
      <c r="X61" s="52">
        <f t="shared" si="47"/>
        <v>17514</v>
      </c>
      <c r="Y61" s="52">
        <f t="shared" si="47"/>
        <v>0</v>
      </c>
      <c r="Z61" s="50">
        <f t="shared" si="12"/>
        <v>0</v>
      </c>
      <c r="AA61" s="52">
        <f t="shared" si="47"/>
        <v>0</v>
      </c>
      <c r="AB61" s="52">
        <f t="shared" si="47"/>
        <v>6499.1</v>
      </c>
      <c r="AC61" s="50" t="e">
        <f t="shared" si="13"/>
        <v>#DIV/0!</v>
      </c>
      <c r="AD61" s="52">
        <f t="shared" si="47"/>
        <v>0</v>
      </c>
      <c r="AE61" s="52">
        <f t="shared" si="47"/>
        <v>10508.1</v>
      </c>
      <c r="AF61" s="50" t="e">
        <f t="shared" si="14"/>
        <v>#DIV/0!</v>
      </c>
      <c r="AG61" s="52">
        <v>0</v>
      </c>
      <c r="AH61" s="52">
        <f t="shared" si="47"/>
        <v>19494.900000000001</v>
      </c>
      <c r="AI61" s="50" t="e">
        <f t="shared" si="15"/>
        <v>#DIV/0!</v>
      </c>
      <c r="AJ61" s="52">
        <v>0</v>
      </c>
      <c r="AK61" s="52">
        <f t="shared" si="47"/>
        <v>12363.2</v>
      </c>
      <c r="AL61" s="50" t="e">
        <f t="shared" si="16"/>
        <v>#DIV/0!</v>
      </c>
      <c r="AM61" s="52">
        <f t="shared" si="47"/>
        <v>0</v>
      </c>
      <c r="AN61" s="52">
        <f t="shared" si="47"/>
        <v>0</v>
      </c>
      <c r="AO61" s="50">
        <f t="shared" si="17"/>
        <v>0</v>
      </c>
      <c r="AP61" s="52">
        <f t="shared" si="47"/>
        <v>0</v>
      </c>
      <c r="AQ61" s="52">
        <f t="shared" si="47"/>
        <v>0</v>
      </c>
      <c r="AR61" s="50">
        <f t="shared" si="18"/>
        <v>0</v>
      </c>
      <c r="AS61" s="52">
        <f t="shared" si="47"/>
        <v>0</v>
      </c>
      <c r="AT61" s="52">
        <f t="shared" si="47"/>
        <v>0</v>
      </c>
      <c r="AU61" s="50">
        <f t="shared" si="19"/>
        <v>0</v>
      </c>
      <c r="AV61" s="62"/>
      <c r="AW61" s="65"/>
    </row>
    <row r="62" spans="1:49" ht="13.5" hidden="1" customHeight="1" x14ac:dyDescent="0.2">
      <c r="A62" s="82"/>
      <c r="B62" s="82"/>
      <c r="C62" s="82"/>
      <c r="D62" s="8"/>
      <c r="E62" s="2" t="s">
        <v>29</v>
      </c>
      <c r="F62" s="45">
        <f>L62+O62+R62+U62+X62+AA62+AD62+AG62+AJ62+AM62+AP62+AS62</f>
        <v>35820.299999999996</v>
      </c>
      <c r="G62" s="45">
        <f t="shared" ref="G62:AT62" si="48">G37</f>
        <v>4227.9000000000005</v>
      </c>
      <c r="H62" s="42">
        <f t="shared" si="4"/>
        <v>11.803083726266953</v>
      </c>
      <c r="I62" s="60">
        <f t="shared" si="5"/>
        <v>35820.299999999996</v>
      </c>
      <c r="J62" s="60">
        <f t="shared" si="6"/>
        <v>4227.9000000000005</v>
      </c>
      <c r="K62" s="60">
        <f t="shared" si="7"/>
        <v>11.803083726266953</v>
      </c>
      <c r="L62" s="52">
        <f t="shared" si="48"/>
        <v>0</v>
      </c>
      <c r="M62" s="52">
        <f t="shared" si="48"/>
        <v>0</v>
      </c>
      <c r="N62" s="50">
        <f t="shared" si="8"/>
        <v>0</v>
      </c>
      <c r="O62" s="52">
        <f t="shared" si="48"/>
        <v>0</v>
      </c>
      <c r="P62" s="52">
        <f t="shared" si="48"/>
        <v>0</v>
      </c>
      <c r="Q62" s="50">
        <f t="shared" si="9"/>
        <v>0</v>
      </c>
      <c r="R62" s="52">
        <f t="shared" si="48"/>
        <v>0</v>
      </c>
      <c r="S62" s="52">
        <f t="shared" si="48"/>
        <v>0</v>
      </c>
      <c r="T62" s="50">
        <f t="shared" si="10"/>
        <v>0</v>
      </c>
      <c r="U62" s="52">
        <f t="shared" si="48"/>
        <v>0</v>
      </c>
      <c r="V62" s="52">
        <f t="shared" si="48"/>
        <v>0</v>
      </c>
      <c r="W62" s="50">
        <f t="shared" si="11"/>
        <v>0</v>
      </c>
      <c r="X62" s="52">
        <f t="shared" si="48"/>
        <v>0</v>
      </c>
      <c r="Y62" s="52">
        <f t="shared" si="48"/>
        <v>0</v>
      </c>
      <c r="Z62" s="50">
        <f t="shared" si="12"/>
        <v>0</v>
      </c>
      <c r="AA62" s="52">
        <f t="shared" si="48"/>
        <v>0</v>
      </c>
      <c r="AB62" s="52">
        <f t="shared" si="48"/>
        <v>0</v>
      </c>
      <c r="AC62" s="50">
        <f t="shared" si="13"/>
        <v>0</v>
      </c>
      <c r="AD62" s="52">
        <f t="shared" si="48"/>
        <v>0</v>
      </c>
      <c r="AE62" s="52">
        <f t="shared" si="48"/>
        <v>0</v>
      </c>
      <c r="AF62" s="50">
        <f t="shared" si="14"/>
        <v>0</v>
      </c>
      <c r="AG62" s="52">
        <f>AG37</f>
        <v>2636.2</v>
      </c>
      <c r="AH62" s="52">
        <f t="shared" si="48"/>
        <v>936.2</v>
      </c>
      <c r="AI62" s="50">
        <f t="shared" si="15"/>
        <v>35.513238752750176</v>
      </c>
      <c r="AJ62" s="52">
        <f>AJ37</f>
        <v>33184.1</v>
      </c>
      <c r="AK62" s="52">
        <f t="shared" si="48"/>
        <v>3291.7000000000003</v>
      </c>
      <c r="AL62" s="50">
        <f t="shared" si="16"/>
        <v>9.9195096446792306</v>
      </c>
      <c r="AM62" s="52">
        <v>0</v>
      </c>
      <c r="AN62" s="52">
        <f t="shared" si="48"/>
        <v>0</v>
      </c>
      <c r="AO62" s="50">
        <f t="shared" si="17"/>
        <v>0</v>
      </c>
      <c r="AP62" s="52">
        <f t="shared" si="48"/>
        <v>0</v>
      </c>
      <c r="AQ62" s="52">
        <f t="shared" si="48"/>
        <v>0</v>
      </c>
      <c r="AR62" s="50">
        <f t="shared" si="18"/>
        <v>0</v>
      </c>
      <c r="AS62" s="52">
        <f t="shared" si="48"/>
        <v>0</v>
      </c>
      <c r="AT62" s="52">
        <f t="shared" si="48"/>
        <v>0</v>
      </c>
      <c r="AU62" s="50">
        <f t="shared" si="19"/>
        <v>0</v>
      </c>
      <c r="AV62" s="62"/>
      <c r="AW62" s="65"/>
    </row>
    <row r="63" spans="1:49" ht="13.5" hidden="1" customHeight="1" x14ac:dyDescent="0.2">
      <c r="A63" s="82"/>
      <c r="B63" s="82"/>
      <c r="C63" s="82"/>
      <c r="D63" s="8"/>
      <c r="E63" s="3" t="s">
        <v>41</v>
      </c>
      <c r="F63" s="45">
        <f>L63+O63+R63+U63+X63+AA63+AD63+AG63+AJ63+AM63+AP63+AS63</f>
        <v>9431.0999999999985</v>
      </c>
      <c r="G63" s="45">
        <f>M63+P63+S63+V63+Y63+AB63+AE63+AH63+AK63+AN63+AQ63+AT63</f>
        <v>186</v>
      </c>
      <c r="H63" s="42">
        <f t="shared" si="4"/>
        <v>1.9721983649839365</v>
      </c>
      <c r="I63" s="60">
        <f t="shared" si="5"/>
        <v>9431.0999999999985</v>
      </c>
      <c r="J63" s="60">
        <f t="shared" si="6"/>
        <v>186</v>
      </c>
      <c r="K63" s="60">
        <f t="shared" si="7"/>
        <v>1.9721983649839365</v>
      </c>
      <c r="L63" s="52">
        <v>0</v>
      </c>
      <c r="M63" s="52">
        <v>0</v>
      </c>
      <c r="N63" s="50">
        <f t="shared" si="8"/>
        <v>0</v>
      </c>
      <c r="O63" s="52">
        <v>0</v>
      </c>
      <c r="P63" s="52">
        <v>0</v>
      </c>
      <c r="Q63" s="50">
        <f t="shared" si="9"/>
        <v>0</v>
      </c>
      <c r="R63" s="52">
        <v>0</v>
      </c>
      <c r="S63" s="52">
        <v>0</v>
      </c>
      <c r="T63" s="50">
        <f t="shared" si="10"/>
        <v>0</v>
      </c>
      <c r="U63" s="52">
        <v>0</v>
      </c>
      <c r="V63" s="52">
        <f>V20</f>
        <v>186</v>
      </c>
      <c r="W63" s="50" t="e">
        <f t="shared" si="11"/>
        <v>#DIV/0!</v>
      </c>
      <c r="X63" s="52">
        <v>0</v>
      </c>
      <c r="Y63" s="55">
        <v>0</v>
      </c>
      <c r="Z63" s="50">
        <f t="shared" si="12"/>
        <v>0</v>
      </c>
      <c r="AA63" s="55">
        <v>0</v>
      </c>
      <c r="AB63" s="55">
        <v>0</v>
      </c>
      <c r="AC63" s="50">
        <f t="shared" si="13"/>
        <v>0</v>
      </c>
      <c r="AD63" s="55">
        <v>0</v>
      </c>
      <c r="AE63" s="55">
        <v>0</v>
      </c>
      <c r="AF63" s="50">
        <f t="shared" si="14"/>
        <v>0</v>
      </c>
      <c r="AG63" s="55">
        <f>AG20+AG14</f>
        <v>5142.0999999999995</v>
      </c>
      <c r="AH63" s="55">
        <v>0</v>
      </c>
      <c r="AI63" s="50">
        <f t="shared" si="15"/>
        <v>0</v>
      </c>
      <c r="AJ63" s="55">
        <f>AJ20+AJ14</f>
        <v>4289</v>
      </c>
      <c r="AK63" s="55">
        <v>0</v>
      </c>
      <c r="AL63" s="50">
        <f t="shared" si="16"/>
        <v>0</v>
      </c>
      <c r="AM63" s="55">
        <v>0</v>
      </c>
      <c r="AN63" s="55">
        <v>0</v>
      </c>
      <c r="AO63" s="50">
        <f t="shared" si="17"/>
        <v>0</v>
      </c>
      <c r="AP63" s="55">
        <v>0</v>
      </c>
      <c r="AQ63" s="55">
        <v>0</v>
      </c>
      <c r="AR63" s="50">
        <f t="shared" si="18"/>
        <v>0</v>
      </c>
      <c r="AS63" s="55">
        <v>0</v>
      </c>
      <c r="AT63" s="55">
        <v>0</v>
      </c>
      <c r="AU63" s="50">
        <f t="shared" si="19"/>
        <v>0</v>
      </c>
      <c r="AV63" s="62"/>
      <c r="AW63" s="65"/>
    </row>
    <row r="64" spans="1:49" ht="32.25" hidden="1" customHeight="1" x14ac:dyDescent="0.2">
      <c r="A64" s="82"/>
      <c r="B64" s="82"/>
      <c r="C64" s="82"/>
      <c r="D64" s="8"/>
      <c r="E64" s="2" t="s">
        <v>27</v>
      </c>
      <c r="F64" s="45">
        <f>F45</f>
        <v>0</v>
      </c>
      <c r="G64" s="45">
        <f t="shared" ref="G64:AT64" si="49">G45</f>
        <v>0</v>
      </c>
      <c r="H64" s="42">
        <f t="shared" si="4"/>
        <v>0</v>
      </c>
      <c r="I64" s="60">
        <f t="shared" si="5"/>
        <v>0</v>
      </c>
      <c r="J64" s="60">
        <f t="shared" si="6"/>
        <v>0</v>
      </c>
      <c r="K64" s="60">
        <f t="shared" si="7"/>
        <v>0</v>
      </c>
      <c r="L64" s="52">
        <f t="shared" si="49"/>
        <v>0</v>
      </c>
      <c r="M64" s="52">
        <f t="shared" si="49"/>
        <v>0</v>
      </c>
      <c r="N64" s="50">
        <f t="shared" si="8"/>
        <v>0</v>
      </c>
      <c r="O64" s="52">
        <f t="shared" si="49"/>
        <v>0</v>
      </c>
      <c r="P64" s="52">
        <f t="shared" si="49"/>
        <v>0</v>
      </c>
      <c r="Q64" s="50">
        <f t="shared" si="9"/>
        <v>0</v>
      </c>
      <c r="R64" s="52">
        <f t="shared" si="49"/>
        <v>0</v>
      </c>
      <c r="S64" s="52">
        <f t="shared" si="49"/>
        <v>0</v>
      </c>
      <c r="T64" s="50">
        <f t="shared" si="10"/>
        <v>0</v>
      </c>
      <c r="U64" s="52">
        <f t="shared" si="49"/>
        <v>0</v>
      </c>
      <c r="V64" s="52">
        <f t="shared" si="49"/>
        <v>0</v>
      </c>
      <c r="W64" s="50">
        <f t="shared" si="11"/>
        <v>0</v>
      </c>
      <c r="X64" s="52">
        <f t="shared" si="49"/>
        <v>0</v>
      </c>
      <c r="Y64" s="52">
        <f t="shared" si="49"/>
        <v>0</v>
      </c>
      <c r="Z64" s="50">
        <f t="shared" si="12"/>
        <v>0</v>
      </c>
      <c r="AA64" s="52">
        <f t="shared" si="49"/>
        <v>0</v>
      </c>
      <c r="AB64" s="52">
        <f t="shared" si="49"/>
        <v>0</v>
      </c>
      <c r="AC64" s="50">
        <f t="shared" si="13"/>
        <v>0</v>
      </c>
      <c r="AD64" s="52">
        <f t="shared" si="49"/>
        <v>0</v>
      </c>
      <c r="AE64" s="52">
        <f t="shared" si="49"/>
        <v>0</v>
      </c>
      <c r="AF64" s="50">
        <f t="shared" si="14"/>
        <v>0</v>
      </c>
      <c r="AG64" s="52">
        <f t="shared" si="49"/>
        <v>0</v>
      </c>
      <c r="AH64" s="52">
        <f t="shared" si="49"/>
        <v>0</v>
      </c>
      <c r="AI64" s="50">
        <f t="shared" si="15"/>
        <v>0</v>
      </c>
      <c r="AJ64" s="52">
        <f t="shared" si="49"/>
        <v>0</v>
      </c>
      <c r="AK64" s="52">
        <f t="shared" si="49"/>
        <v>0</v>
      </c>
      <c r="AL64" s="50">
        <f t="shared" si="16"/>
        <v>0</v>
      </c>
      <c r="AM64" s="52">
        <f t="shared" si="49"/>
        <v>0</v>
      </c>
      <c r="AN64" s="52">
        <f t="shared" si="49"/>
        <v>0</v>
      </c>
      <c r="AO64" s="50">
        <f t="shared" si="17"/>
        <v>0</v>
      </c>
      <c r="AP64" s="52">
        <f t="shared" si="49"/>
        <v>0</v>
      </c>
      <c r="AQ64" s="52">
        <f t="shared" si="49"/>
        <v>0</v>
      </c>
      <c r="AR64" s="50">
        <f t="shared" si="18"/>
        <v>0</v>
      </c>
      <c r="AS64" s="52">
        <f t="shared" si="49"/>
        <v>0</v>
      </c>
      <c r="AT64" s="52">
        <f t="shared" si="49"/>
        <v>0</v>
      </c>
      <c r="AU64" s="50">
        <f t="shared" si="19"/>
        <v>0</v>
      </c>
      <c r="AV64" s="62"/>
      <c r="AW64" s="65"/>
    </row>
    <row r="65" spans="1:49" ht="43.5" hidden="1" customHeight="1" x14ac:dyDescent="0.2">
      <c r="A65" s="82"/>
      <c r="B65" s="82"/>
      <c r="C65" s="82"/>
      <c r="D65" s="8"/>
      <c r="E65" s="3" t="s">
        <v>30</v>
      </c>
      <c r="F65" s="45">
        <f>L65+O65+R65+U65+X65+AA65+AD65+AG65+AJ65+AM65+AP65+AS65</f>
        <v>3695.3</v>
      </c>
      <c r="G65" s="45">
        <f>M65+P65+S65+V65+Y65+AB65+AE65+AH65+AK65+AN65+AQ65+AT65</f>
        <v>5119.1000000000004</v>
      </c>
      <c r="H65" s="42">
        <f t="shared" si="4"/>
        <v>138.53002462587611</v>
      </c>
      <c r="I65" s="60">
        <f t="shared" si="5"/>
        <v>3695.3</v>
      </c>
      <c r="J65" s="60">
        <f t="shared" si="6"/>
        <v>5119.1000000000004</v>
      </c>
      <c r="K65" s="60">
        <f t="shared" si="7"/>
        <v>138.53002462587611</v>
      </c>
      <c r="L65" s="52">
        <f t="shared" ref="L65:AT65" si="50">L40</f>
        <v>0</v>
      </c>
      <c r="M65" s="52">
        <f t="shared" si="50"/>
        <v>0</v>
      </c>
      <c r="N65" s="50">
        <f t="shared" si="8"/>
        <v>0</v>
      </c>
      <c r="O65" s="52">
        <f t="shared" si="50"/>
        <v>0</v>
      </c>
      <c r="P65" s="52">
        <f t="shared" si="50"/>
        <v>0</v>
      </c>
      <c r="Q65" s="50">
        <f t="shared" si="9"/>
        <v>0</v>
      </c>
      <c r="R65" s="52">
        <f t="shared" si="50"/>
        <v>0</v>
      </c>
      <c r="S65" s="52">
        <v>0</v>
      </c>
      <c r="T65" s="50">
        <f t="shared" si="10"/>
        <v>0</v>
      </c>
      <c r="U65" s="52">
        <f t="shared" si="50"/>
        <v>1688.9</v>
      </c>
      <c r="V65" s="52">
        <f t="shared" si="50"/>
        <v>1400</v>
      </c>
      <c r="W65" s="50">
        <f t="shared" si="11"/>
        <v>82.894191485582326</v>
      </c>
      <c r="X65" s="52">
        <v>0</v>
      </c>
      <c r="Y65" s="52">
        <f t="shared" si="50"/>
        <v>315</v>
      </c>
      <c r="Z65" s="50" t="e">
        <f t="shared" si="12"/>
        <v>#DIV/0!</v>
      </c>
      <c r="AA65" s="52">
        <v>0</v>
      </c>
      <c r="AB65" s="52">
        <f t="shared" si="50"/>
        <v>172.8</v>
      </c>
      <c r="AC65" s="50" t="e">
        <f t="shared" si="13"/>
        <v>#DIV/0!</v>
      </c>
      <c r="AD65" s="52">
        <v>0</v>
      </c>
      <c r="AE65" s="52">
        <v>0</v>
      </c>
      <c r="AF65" s="50">
        <f t="shared" si="14"/>
        <v>0</v>
      </c>
      <c r="AG65" s="52">
        <v>0</v>
      </c>
      <c r="AH65" s="52">
        <f t="shared" si="50"/>
        <v>3231.3</v>
      </c>
      <c r="AI65" s="50" t="e">
        <f t="shared" si="15"/>
        <v>#DIV/0!</v>
      </c>
      <c r="AJ65" s="52">
        <v>0</v>
      </c>
      <c r="AK65" s="52">
        <v>0</v>
      </c>
      <c r="AL65" s="50">
        <f t="shared" si="16"/>
        <v>0</v>
      </c>
      <c r="AM65" s="52">
        <f t="shared" si="50"/>
        <v>2006.4</v>
      </c>
      <c r="AN65" s="52">
        <f t="shared" si="50"/>
        <v>0</v>
      </c>
      <c r="AO65" s="50">
        <f t="shared" si="17"/>
        <v>0</v>
      </c>
      <c r="AP65" s="52">
        <v>0</v>
      </c>
      <c r="AQ65" s="52">
        <f t="shared" si="50"/>
        <v>0</v>
      </c>
      <c r="AR65" s="50">
        <f t="shared" si="18"/>
        <v>0</v>
      </c>
      <c r="AS65" s="52">
        <f t="shared" si="50"/>
        <v>0</v>
      </c>
      <c r="AT65" s="52">
        <f t="shared" si="50"/>
        <v>0</v>
      </c>
      <c r="AU65" s="50">
        <f t="shared" si="19"/>
        <v>0</v>
      </c>
      <c r="AV65" s="62"/>
      <c r="AW65" s="65"/>
    </row>
    <row r="66" spans="1:49" ht="11.25" hidden="1" customHeight="1" x14ac:dyDescent="0.2">
      <c r="A66" s="82"/>
      <c r="B66" s="82"/>
      <c r="C66" s="82"/>
      <c r="D66" s="8"/>
      <c r="E66" s="2" t="s">
        <v>28</v>
      </c>
      <c r="F66" s="45">
        <f>F69</f>
        <v>718.9</v>
      </c>
      <c r="G66" s="45">
        <f t="shared" ref="G66:AT66" si="51">G69</f>
        <v>879.8</v>
      </c>
      <c r="H66" s="42">
        <f t="shared" si="4"/>
        <v>122.38141605230213</v>
      </c>
      <c r="I66" s="60">
        <f t="shared" si="5"/>
        <v>718.9</v>
      </c>
      <c r="J66" s="60">
        <f t="shared" si="6"/>
        <v>879.8</v>
      </c>
      <c r="K66" s="60">
        <f t="shared" si="7"/>
        <v>122.38141605230213</v>
      </c>
      <c r="L66" s="52">
        <f t="shared" si="51"/>
        <v>0</v>
      </c>
      <c r="M66" s="52">
        <f t="shared" si="51"/>
        <v>0</v>
      </c>
      <c r="N66" s="50">
        <f t="shared" si="8"/>
        <v>0</v>
      </c>
      <c r="O66" s="52">
        <f t="shared" si="51"/>
        <v>718.9</v>
      </c>
      <c r="P66" s="52">
        <f t="shared" si="51"/>
        <v>879.8</v>
      </c>
      <c r="Q66" s="50">
        <f t="shared" si="9"/>
        <v>122.38141605230213</v>
      </c>
      <c r="R66" s="52">
        <f t="shared" si="51"/>
        <v>0</v>
      </c>
      <c r="S66" s="52">
        <f t="shared" si="51"/>
        <v>0</v>
      </c>
      <c r="T66" s="50">
        <f t="shared" si="10"/>
        <v>0</v>
      </c>
      <c r="U66" s="52">
        <f t="shared" si="51"/>
        <v>0</v>
      </c>
      <c r="V66" s="52">
        <f t="shared" si="51"/>
        <v>0</v>
      </c>
      <c r="W66" s="50">
        <f t="shared" si="11"/>
        <v>0</v>
      </c>
      <c r="X66" s="52">
        <f t="shared" si="51"/>
        <v>0</v>
      </c>
      <c r="Y66" s="52">
        <f t="shared" si="51"/>
        <v>0</v>
      </c>
      <c r="Z66" s="50">
        <f t="shared" si="12"/>
        <v>0</v>
      </c>
      <c r="AA66" s="52">
        <f t="shared" si="51"/>
        <v>0</v>
      </c>
      <c r="AB66" s="52">
        <f t="shared" si="51"/>
        <v>0</v>
      </c>
      <c r="AC66" s="50">
        <f t="shared" si="13"/>
        <v>0</v>
      </c>
      <c r="AD66" s="52">
        <f t="shared" si="51"/>
        <v>0</v>
      </c>
      <c r="AE66" s="52">
        <f t="shared" si="51"/>
        <v>0</v>
      </c>
      <c r="AF66" s="50">
        <f t="shared" si="14"/>
        <v>0</v>
      </c>
      <c r="AG66" s="52">
        <f t="shared" si="51"/>
        <v>0</v>
      </c>
      <c r="AH66" s="52">
        <f t="shared" si="51"/>
        <v>0</v>
      </c>
      <c r="AI66" s="50">
        <f t="shared" si="15"/>
        <v>0</v>
      </c>
      <c r="AJ66" s="52">
        <f t="shared" si="51"/>
        <v>0</v>
      </c>
      <c r="AK66" s="52">
        <f t="shared" si="51"/>
        <v>0</v>
      </c>
      <c r="AL66" s="50">
        <f t="shared" si="16"/>
        <v>0</v>
      </c>
      <c r="AM66" s="52">
        <f t="shared" si="51"/>
        <v>0</v>
      </c>
      <c r="AN66" s="52">
        <f t="shared" si="51"/>
        <v>0</v>
      </c>
      <c r="AO66" s="50">
        <f t="shared" si="17"/>
        <v>0</v>
      </c>
      <c r="AP66" s="52">
        <f t="shared" si="51"/>
        <v>0</v>
      </c>
      <c r="AQ66" s="52">
        <f t="shared" si="51"/>
        <v>0</v>
      </c>
      <c r="AR66" s="50">
        <f t="shared" si="18"/>
        <v>0</v>
      </c>
      <c r="AS66" s="52">
        <f t="shared" si="51"/>
        <v>0</v>
      </c>
      <c r="AT66" s="52">
        <f t="shared" si="51"/>
        <v>0</v>
      </c>
      <c r="AU66" s="50">
        <f t="shared" si="19"/>
        <v>0</v>
      </c>
      <c r="AV66" s="62"/>
      <c r="AW66" s="65"/>
    </row>
    <row r="67" spans="1:49" ht="10.5" hidden="1" customHeight="1" x14ac:dyDescent="0.2">
      <c r="A67" s="82"/>
      <c r="B67" s="82"/>
      <c r="C67" s="82"/>
      <c r="D67" s="8"/>
      <c r="E67" s="2" t="s">
        <v>26</v>
      </c>
      <c r="F67" s="45">
        <f>F19</f>
        <v>0</v>
      </c>
      <c r="G67" s="45">
        <f t="shared" ref="G67:AT67" si="52">G19</f>
        <v>0</v>
      </c>
      <c r="H67" s="42">
        <f t="shared" si="4"/>
        <v>0</v>
      </c>
      <c r="I67" s="60">
        <f t="shared" si="5"/>
        <v>0</v>
      </c>
      <c r="J67" s="60">
        <f t="shared" si="6"/>
        <v>0</v>
      </c>
      <c r="K67" s="60">
        <f t="shared" si="7"/>
        <v>0</v>
      </c>
      <c r="L67" s="52">
        <f t="shared" si="52"/>
        <v>0</v>
      </c>
      <c r="M67" s="52">
        <f t="shared" si="52"/>
        <v>0</v>
      </c>
      <c r="N67" s="50">
        <f t="shared" si="8"/>
        <v>0</v>
      </c>
      <c r="O67" s="52">
        <f t="shared" si="52"/>
        <v>0</v>
      </c>
      <c r="P67" s="52">
        <f t="shared" si="52"/>
        <v>0</v>
      </c>
      <c r="Q67" s="50">
        <f t="shared" si="9"/>
        <v>0</v>
      </c>
      <c r="R67" s="52">
        <f t="shared" si="52"/>
        <v>0</v>
      </c>
      <c r="S67" s="52">
        <f t="shared" si="52"/>
        <v>0</v>
      </c>
      <c r="T67" s="50">
        <f t="shared" si="10"/>
        <v>0</v>
      </c>
      <c r="U67" s="52">
        <f t="shared" si="52"/>
        <v>0</v>
      </c>
      <c r="V67" s="52">
        <f t="shared" si="52"/>
        <v>0</v>
      </c>
      <c r="W67" s="50">
        <f t="shared" si="11"/>
        <v>0</v>
      </c>
      <c r="X67" s="52">
        <f t="shared" si="52"/>
        <v>0</v>
      </c>
      <c r="Y67" s="52">
        <f t="shared" si="52"/>
        <v>0</v>
      </c>
      <c r="Z67" s="50">
        <f t="shared" si="12"/>
        <v>0</v>
      </c>
      <c r="AA67" s="52">
        <f t="shared" si="52"/>
        <v>0</v>
      </c>
      <c r="AB67" s="52">
        <f t="shared" si="52"/>
        <v>0</v>
      </c>
      <c r="AC67" s="50">
        <f t="shared" si="13"/>
        <v>0</v>
      </c>
      <c r="AD67" s="52">
        <f t="shared" si="52"/>
        <v>0</v>
      </c>
      <c r="AE67" s="52">
        <f t="shared" si="52"/>
        <v>0</v>
      </c>
      <c r="AF67" s="50">
        <f t="shared" si="14"/>
        <v>0</v>
      </c>
      <c r="AG67" s="52">
        <f t="shared" si="52"/>
        <v>0</v>
      </c>
      <c r="AH67" s="52">
        <f t="shared" si="52"/>
        <v>0</v>
      </c>
      <c r="AI67" s="50">
        <f t="shared" si="15"/>
        <v>0</v>
      </c>
      <c r="AJ67" s="52">
        <f t="shared" si="52"/>
        <v>0</v>
      </c>
      <c r="AK67" s="52">
        <f t="shared" si="52"/>
        <v>0</v>
      </c>
      <c r="AL67" s="50">
        <f t="shared" si="16"/>
        <v>0</v>
      </c>
      <c r="AM67" s="52">
        <f t="shared" si="52"/>
        <v>0</v>
      </c>
      <c r="AN67" s="52">
        <f t="shared" si="52"/>
        <v>0</v>
      </c>
      <c r="AO67" s="50">
        <f t="shared" si="17"/>
        <v>0</v>
      </c>
      <c r="AP67" s="52">
        <f t="shared" si="52"/>
        <v>0</v>
      </c>
      <c r="AQ67" s="52">
        <f t="shared" si="52"/>
        <v>0</v>
      </c>
      <c r="AR67" s="50">
        <f t="shared" si="18"/>
        <v>0</v>
      </c>
      <c r="AS67" s="52">
        <f t="shared" si="52"/>
        <v>0</v>
      </c>
      <c r="AT67" s="52">
        <f t="shared" si="52"/>
        <v>0</v>
      </c>
      <c r="AU67" s="50">
        <f t="shared" si="19"/>
        <v>0</v>
      </c>
      <c r="AV67" s="62"/>
      <c r="AW67" s="65"/>
    </row>
    <row r="68" spans="1:49" ht="12" hidden="1" customHeight="1" x14ac:dyDescent="0.2">
      <c r="A68" s="82"/>
      <c r="B68" s="82"/>
      <c r="C68" s="82"/>
      <c r="D68" s="8"/>
      <c r="E68" s="2" t="s">
        <v>29</v>
      </c>
      <c r="F68" s="45">
        <f>F67</f>
        <v>0</v>
      </c>
      <c r="G68" s="45">
        <f t="shared" ref="G68:AT68" si="53">G67</f>
        <v>0</v>
      </c>
      <c r="H68" s="42">
        <f t="shared" si="4"/>
        <v>0</v>
      </c>
      <c r="I68" s="60">
        <f t="shared" si="5"/>
        <v>0</v>
      </c>
      <c r="J68" s="60">
        <f t="shared" si="6"/>
        <v>0</v>
      </c>
      <c r="K68" s="60">
        <f t="shared" si="7"/>
        <v>0</v>
      </c>
      <c r="L68" s="52">
        <f t="shared" si="53"/>
        <v>0</v>
      </c>
      <c r="M68" s="52">
        <f t="shared" si="53"/>
        <v>0</v>
      </c>
      <c r="N68" s="50">
        <f t="shared" si="8"/>
        <v>0</v>
      </c>
      <c r="O68" s="52">
        <f t="shared" si="53"/>
        <v>0</v>
      </c>
      <c r="P68" s="52">
        <f t="shared" si="53"/>
        <v>0</v>
      </c>
      <c r="Q68" s="50">
        <f t="shared" si="9"/>
        <v>0</v>
      </c>
      <c r="R68" s="52">
        <f t="shared" si="53"/>
        <v>0</v>
      </c>
      <c r="S68" s="52">
        <f t="shared" si="53"/>
        <v>0</v>
      </c>
      <c r="T68" s="50">
        <f t="shared" si="10"/>
        <v>0</v>
      </c>
      <c r="U68" s="52">
        <f t="shared" si="53"/>
        <v>0</v>
      </c>
      <c r="V68" s="52">
        <f t="shared" si="53"/>
        <v>0</v>
      </c>
      <c r="W68" s="50">
        <f t="shared" si="11"/>
        <v>0</v>
      </c>
      <c r="X68" s="52">
        <f t="shared" si="53"/>
        <v>0</v>
      </c>
      <c r="Y68" s="52">
        <f t="shared" si="53"/>
        <v>0</v>
      </c>
      <c r="Z68" s="50">
        <f t="shared" si="12"/>
        <v>0</v>
      </c>
      <c r="AA68" s="52">
        <f t="shared" si="53"/>
        <v>0</v>
      </c>
      <c r="AB68" s="52">
        <f t="shared" si="53"/>
        <v>0</v>
      </c>
      <c r="AC68" s="50">
        <f t="shared" si="13"/>
        <v>0</v>
      </c>
      <c r="AD68" s="52">
        <f t="shared" si="53"/>
        <v>0</v>
      </c>
      <c r="AE68" s="52">
        <f t="shared" si="53"/>
        <v>0</v>
      </c>
      <c r="AF68" s="50">
        <f t="shared" si="14"/>
        <v>0</v>
      </c>
      <c r="AG68" s="52">
        <f t="shared" si="53"/>
        <v>0</v>
      </c>
      <c r="AH68" s="52">
        <f t="shared" si="53"/>
        <v>0</v>
      </c>
      <c r="AI68" s="50">
        <f t="shared" si="15"/>
        <v>0</v>
      </c>
      <c r="AJ68" s="52">
        <f t="shared" si="53"/>
        <v>0</v>
      </c>
      <c r="AK68" s="52">
        <f t="shared" si="53"/>
        <v>0</v>
      </c>
      <c r="AL68" s="50">
        <f t="shared" si="16"/>
        <v>0</v>
      </c>
      <c r="AM68" s="52">
        <f t="shared" si="53"/>
        <v>0</v>
      </c>
      <c r="AN68" s="52">
        <f t="shared" si="53"/>
        <v>0</v>
      </c>
      <c r="AO68" s="50">
        <f t="shared" si="17"/>
        <v>0</v>
      </c>
      <c r="AP68" s="52">
        <f t="shared" si="53"/>
        <v>0</v>
      </c>
      <c r="AQ68" s="52">
        <f t="shared" si="53"/>
        <v>0</v>
      </c>
      <c r="AR68" s="50">
        <f t="shared" si="18"/>
        <v>0</v>
      </c>
      <c r="AS68" s="52">
        <f t="shared" si="53"/>
        <v>0</v>
      </c>
      <c r="AT68" s="52">
        <f t="shared" si="53"/>
        <v>0</v>
      </c>
      <c r="AU68" s="50">
        <f t="shared" si="19"/>
        <v>0</v>
      </c>
      <c r="AV68" s="62"/>
      <c r="AW68" s="65"/>
    </row>
    <row r="69" spans="1:49" ht="12" hidden="1" customHeight="1" x14ac:dyDescent="0.2">
      <c r="A69" s="82"/>
      <c r="B69" s="82"/>
      <c r="C69" s="82"/>
      <c r="D69" s="8"/>
      <c r="E69" s="3" t="s">
        <v>41</v>
      </c>
      <c r="F69" s="45">
        <f>L69+O69+R69+U69+X69+AA69+AD69+AG69+AJ69+AM69+AP69+AS69</f>
        <v>718.9</v>
      </c>
      <c r="G69" s="45">
        <f>M69+P69+S69+V69+Y69+AB69+AE69+AH69+AK69+AN69+AQ69+AT69</f>
        <v>879.8</v>
      </c>
      <c r="H69" s="42">
        <f t="shared" si="4"/>
        <v>122.38141605230213</v>
      </c>
      <c r="I69" s="60">
        <f t="shared" si="5"/>
        <v>718.9</v>
      </c>
      <c r="J69" s="60">
        <f t="shared" si="6"/>
        <v>879.8</v>
      </c>
      <c r="K69" s="60">
        <f t="shared" si="7"/>
        <v>122.38141605230213</v>
      </c>
      <c r="L69" s="52">
        <v>0</v>
      </c>
      <c r="M69" s="52">
        <v>0</v>
      </c>
      <c r="N69" s="50">
        <f t="shared" si="8"/>
        <v>0</v>
      </c>
      <c r="O69" s="52">
        <f>O38</f>
        <v>718.9</v>
      </c>
      <c r="P69" s="52">
        <f>P38</f>
        <v>879.8</v>
      </c>
      <c r="Q69" s="50">
        <f t="shared" si="9"/>
        <v>122.38141605230213</v>
      </c>
      <c r="R69" s="52">
        <v>0</v>
      </c>
      <c r="S69" s="52">
        <v>0</v>
      </c>
      <c r="T69" s="50">
        <f t="shared" si="10"/>
        <v>0</v>
      </c>
      <c r="U69" s="52">
        <v>0</v>
      </c>
      <c r="V69" s="52">
        <v>0</v>
      </c>
      <c r="W69" s="50">
        <f t="shared" si="11"/>
        <v>0</v>
      </c>
      <c r="X69" s="52">
        <v>0</v>
      </c>
      <c r="Y69" s="55">
        <v>0</v>
      </c>
      <c r="Z69" s="50">
        <f t="shared" si="12"/>
        <v>0</v>
      </c>
      <c r="AA69" s="55">
        <v>0</v>
      </c>
      <c r="AB69" s="55">
        <v>0</v>
      </c>
      <c r="AC69" s="50">
        <f t="shared" si="13"/>
        <v>0</v>
      </c>
      <c r="AD69" s="55">
        <v>0</v>
      </c>
      <c r="AE69" s="55">
        <v>0</v>
      </c>
      <c r="AF69" s="50">
        <f t="shared" si="14"/>
        <v>0</v>
      </c>
      <c r="AG69" s="55">
        <v>0</v>
      </c>
      <c r="AH69" s="55">
        <v>0</v>
      </c>
      <c r="AI69" s="50">
        <f t="shared" si="15"/>
        <v>0</v>
      </c>
      <c r="AJ69" s="55">
        <v>0</v>
      </c>
      <c r="AK69" s="55">
        <v>0</v>
      </c>
      <c r="AL69" s="50">
        <f t="shared" si="16"/>
        <v>0</v>
      </c>
      <c r="AM69" s="55">
        <v>0</v>
      </c>
      <c r="AN69" s="55">
        <v>0</v>
      </c>
      <c r="AO69" s="50">
        <f t="shared" si="17"/>
        <v>0</v>
      </c>
      <c r="AP69" s="55">
        <v>0</v>
      </c>
      <c r="AQ69" s="55">
        <v>0</v>
      </c>
      <c r="AR69" s="50">
        <f t="shared" si="18"/>
        <v>0</v>
      </c>
      <c r="AS69" s="55">
        <v>0</v>
      </c>
      <c r="AT69" s="55">
        <v>0</v>
      </c>
      <c r="AU69" s="50">
        <f t="shared" si="19"/>
        <v>0</v>
      </c>
      <c r="AV69" s="62"/>
      <c r="AW69" s="65"/>
    </row>
    <row r="70" spans="1:49" ht="30.75" hidden="1" customHeight="1" x14ac:dyDescent="0.2">
      <c r="A70" s="82"/>
      <c r="B70" s="82"/>
      <c r="C70" s="82"/>
      <c r="D70" s="8"/>
      <c r="E70" s="2" t="s">
        <v>27</v>
      </c>
      <c r="F70" s="45">
        <f>L70+O70+R70+U70+X70+AA70+AD70+AG70+AJ70+AM70+AP70+AS70</f>
        <v>0</v>
      </c>
      <c r="G70" s="45">
        <f t="shared" ref="G70:AT70" si="54">G68</f>
        <v>0</v>
      </c>
      <c r="H70" s="42">
        <f t="shared" si="4"/>
        <v>0</v>
      </c>
      <c r="I70" s="60">
        <f t="shared" si="5"/>
        <v>0</v>
      </c>
      <c r="J70" s="60">
        <f t="shared" si="6"/>
        <v>0</v>
      </c>
      <c r="K70" s="60">
        <f t="shared" si="7"/>
        <v>0</v>
      </c>
      <c r="L70" s="52">
        <f t="shared" si="54"/>
        <v>0</v>
      </c>
      <c r="M70" s="52">
        <f t="shared" si="54"/>
        <v>0</v>
      </c>
      <c r="N70" s="50">
        <f t="shared" si="8"/>
        <v>0</v>
      </c>
      <c r="O70" s="52">
        <f t="shared" si="54"/>
        <v>0</v>
      </c>
      <c r="P70" s="52">
        <f t="shared" si="54"/>
        <v>0</v>
      </c>
      <c r="Q70" s="50">
        <f t="shared" si="9"/>
        <v>0</v>
      </c>
      <c r="R70" s="52">
        <f t="shared" si="54"/>
        <v>0</v>
      </c>
      <c r="S70" s="52">
        <f t="shared" si="54"/>
        <v>0</v>
      </c>
      <c r="T70" s="50">
        <f t="shared" si="10"/>
        <v>0</v>
      </c>
      <c r="U70" s="52">
        <f t="shared" si="54"/>
        <v>0</v>
      </c>
      <c r="V70" s="52">
        <f t="shared" si="54"/>
        <v>0</v>
      </c>
      <c r="W70" s="50">
        <f t="shared" si="11"/>
        <v>0</v>
      </c>
      <c r="X70" s="52"/>
      <c r="Y70" s="52">
        <f t="shared" si="54"/>
        <v>0</v>
      </c>
      <c r="Z70" s="50">
        <f t="shared" si="12"/>
        <v>0</v>
      </c>
      <c r="AA70" s="52">
        <f t="shared" si="54"/>
        <v>0</v>
      </c>
      <c r="AB70" s="52">
        <f t="shared" si="54"/>
        <v>0</v>
      </c>
      <c r="AC70" s="50">
        <f t="shared" si="13"/>
        <v>0</v>
      </c>
      <c r="AD70" s="52">
        <f t="shared" si="54"/>
        <v>0</v>
      </c>
      <c r="AE70" s="52">
        <f t="shared" si="54"/>
        <v>0</v>
      </c>
      <c r="AF70" s="50">
        <f t="shared" si="14"/>
        <v>0</v>
      </c>
      <c r="AG70" s="52">
        <f t="shared" si="54"/>
        <v>0</v>
      </c>
      <c r="AH70" s="52">
        <f t="shared" si="54"/>
        <v>0</v>
      </c>
      <c r="AI70" s="50">
        <f t="shared" si="15"/>
        <v>0</v>
      </c>
      <c r="AJ70" s="52">
        <f t="shared" si="54"/>
        <v>0</v>
      </c>
      <c r="AK70" s="52">
        <f t="shared" si="54"/>
        <v>0</v>
      </c>
      <c r="AL70" s="50">
        <f t="shared" si="16"/>
        <v>0</v>
      </c>
      <c r="AM70" s="52">
        <f t="shared" si="54"/>
        <v>0</v>
      </c>
      <c r="AN70" s="52">
        <f t="shared" si="54"/>
        <v>0</v>
      </c>
      <c r="AO70" s="50">
        <f t="shared" si="17"/>
        <v>0</v>
      </c>
      <c r="AP70" s="52">
        <f t="shared" si="54"/>
        <v>0</v>
      </c>
      <c r="AQ70" s="52">
        <f t="shared" si="54"/>
        <v>0</v>
      </c>
      <c r="AR70" s="50">
        <f t="shared" si="18"/>
        <v>0</v>
      </c>
      <c r="AS70" s="52">
        <f t="shared" si="54"/>
        <v>0</v>
      </c>
      <c r="AT70" s="52">
        <f t="shared" si="54"/>
        <v>0</v>
      </c>
      <c r="AU70" s="50">
        <f t="shared" si="19"/>
        <v>0</v>
      </c>
      <c r="AV70" s="62"/>
      <c r="AW70" s="65"/>
    </row>
    <row r="71" spans="1:49" ht="42.75" hidden="1" customHeight="1" x14ac:dyDescent="0.2">
      <c r="A71" s="82"/>
      <c r="B71" s="82"/>
      <c r="C71" s="82"/>
      <c r="D71" s="8"/>
      <c r="E71" s="3" t="s">
        <v>30</v>
      </c>
      <c r="F71" s="45">
        <f>L71+O71+R71+U71+X71+AA71+AD71+AG71+AJ71+AM71+AP71+AS71</f>
        <v>0</v>
      </c>
      <c r="G71" s="45">
        <f>M71+P71+S71+V71+Y71+AB71+AE71+AH71+AK71+AN71+AQ71+AT71</f>
        <v>0</v>
      </c>
      <c r="H71" s="42">
        <f t="shared" si="4"/>
        <v>0</v>
      </c>
      <c r="I71" s="60">
        <f t="shared" si="5"/>
        <v>0</v>
      </c>
      <c r="J71" s="60">
        <f t="shared" si="6"/>
        <v>0</v>
      </c>
      <c r="K71" s="60">
        <f t="shared" si="7"/>
        <v>0</v>
      </c>
      <c r="L71" s="52">
        <f t="shared" ref="L71:AT71" si="55">L70</f>
        <v>0</v>
      </c>
      <c r="M71" s="52">
        <f t="shared" si="55"/>
        <v>0</v>
      </c>
      <c r="N71" s="50">
        <f t="shared" si="8"/>
        <v>0</v>
      </c>
      <c r="O71" s="52">
        <f t="shared" si="55"/>
        <v>0</v>
      </c>
      <c r="P71" s="52">
        <f t="shared" si="55"/>
        <v>0</v>
      </c>
      <c r="Q71" s="50">
        <f t="shared" si="9"/>
        <v>0</v>
      </c>
      <c r="R71" s="52">
        <f t="shared" si="55"/>
        <v>0</v>
      </c>
      <c r="S71" s="52">
        <v>0</v>
      </c>
      <c r="T71" s="50">
        <f t="shared" si="10"/>
        <v>0</v>
      </c>
      <c r="U71" s="52">
        <f t="shared" si="55"/>
        <v>0</v>
      </c>
      <c r="V71" s="52">
        <f t="shared" si="55"/>
        <v>0</v>
      </c>
      <c r="W71" s="50">
        <f t="shared" si="11"/>
        <v>0</v>
      </c>
      <c r="X71" s="52">
        <v>0</v>
      </c>
      <c r="Y71" s="52">
        <f t="shared" si="55"/>
        <v>0</v>
      </c>
      <c r="Z71" s="50">
        <f t="shared" si="12"/>
        <v>0</v>
      </c>
      <c r="AA71" s="52">
        <v>0</v>
      </c>
      <c r="AB71" s="52">
        <f t="shared" si="55"/>
        <v>0</v>
      </c>
      <c r="AC71" s="50">
        <f t="shared" si="13"/>
        <v>0</v>
      </c>
      <c r="AD71" s="52">
        <f t="shared" si="55"/>
        <v>0</v>
      </c>
      <c r="AE71" s="52">
        <v>0</v>
      </c>
      <c r="AF71" s="50">
        <f t="shared" si="14"/>
        <v>0</v>
      </c>
      <c r="AG71" s="52">
        <f t="shared" si="55"/>
        <v>0</v>
      </c>
      <c r="AH71" s="52">
        <v>0</v>
      </c>
      <c r="AI71" s="50">
        <f t="shared" si="15"/>
        <v>0</v>
      </c>
      <c r="AJ71" s="52">
        <f t="shared" si="55"/>
        <v>0</v>
      </c>
      <c r="AK71" s="52">
        <f t="shared" si="55"/>
        <v>0</v>
      </c>
      <c r="AL71" s="50">
        <f t="shared" si="16"/>
        <v>0</v>
      </c>
      <c r="AM71" s="52">
        <f t="shared" si="55"/>
        <v>0</v>
      </c>
      <c r="AN71" s="52">
        <f t="shared" si="55"/>
        <v>0</v>
      </c>
      <c r="AO71" s="50">
        <f t="shared" si="17"/>
        <v>0</v>
      </c>
      <c r="AP71" s="52">
        <f t="shared" si="55"/>
        <v>0</v>
      </c>
      <c r="AQ71" s="52">
        <f t="shared" si="55"/>
        <v>0</v>
      </c>
      <c r="AR71" s="50">
        <f t="shared" si="18"/>
        <v>0</v>
      </c>
      <c r="AS71" s="52">
        <f t="shared" si="55"/>
        <v>0</v>
      </c>
      <c r="AT71" s="52">
        <f t="shared" si="55"/>
        <v>0</v>
      </c>
      <c r="AU71" s="50">
        <f t="shared" si="19"/>
        <v>0</v>
      </c>
      <c r="AV71" s="62"/>
      <c r="AW71" s="65"/>
    </row>
    <row r="72" spans="1:49" ht="21" hidden="1" customHeight="1" x14ac:dyDescent="0.2">
      <c r="A72" s="82"/>
      <c r="B72" s="82"/>
      <c r="C72" s="82"/>
      <c r="D72" s="8"/>
      <c r="E72" s="3"/>
      <c r="F72" s="45"/>
      <c r="G72" s="45"/>
      <c r="H72" s="42">
        <f t="shared" si="4"/>
        <v>0</v>
      </c>
      <c r="I72" s="60">
        <f t="shared" si="5"/>
        <v>0</v>
      </c>
      <c r="J72" s="60">
        <f t="shared" si="6"/>
        <v>0</v>
      </c>
      <c r="K72" s="60">
        <f t="shared" si="7"/>
        <v>0</v>
      </c>
      <c r="L72" s="52"/>
      <c r="M72" s="52"/>
      <c r="N72" s="50">
        <f t="shared" si="8"/>
        <v>0</v>
      </c>
      <c r="O72" s="52"/>
      <c r="P72" s="52"/>
      <c r="Q72" s="50">
        <f t="shared" si="9"/>
        <v>0</v>
      </c>
      <c r="R72" s="52"/>
      <c r="S72" s="52"/>
      <c r="T72" s="50">
        <f t="shared" si="10"/>
        <v>0</v>
      </c>
      <c r="U72" s="52"/>
      <c r="V72" s="52"/>
      <c r="W72" s="50">
        <f t="shared" si="11"/>
        <v>0</v>
      </c>
      <c r="X72" s="52"/>
      <c r="Y72" s="52"/>
      <c r="Z72" s="50">
        <f t="shared" si="12"/>
        <v>0</v>
      </c>
      <c r="AA72" s="52">
        <f>SUM(AA55:AA57)</f>
        <v>0</v>
      </c>
      <c r="AB72" s="52"/>
      <c r="AC72" s="50">
        <f t="shared" si="13"/>
        <v>0</v>
      </c>
      <c r="AD72" s="52"/>
      <c r="AE72" s="52"/>
      <c r="AF72" s="50">
        <f t="shared" si="14"/>
        <v>0</v>
      </c>
      <c r="AG72" s="52"/>
      <c r="AH72" s="52"/>
      <c r="AI72" s="50">
        <f t="shared" si="15"/>
        <v>0</v>
      </c>
      <c r="AJ72" s="52"/>
      <c r="AK72" s="52"/>
      <c r="AL72" s="50">
        <f t="shared" si="16"/>
        <v>0</v>
      </c>
      <c r="AM72" s="52"/>
      <c r="AN72" s="52"/>
      <c r="AO72" s="50">
        <f t="shared" si="17"/>
        <v>0</v>
      </c>
      <c r="AP72" s="52"/>
      <c r="AQ72" s="52"/>
      <c r="AR72" s="50">
        <f t="shared" si="18"/>
        <v>0</v>
      </c>
      <c r="AS72" s="52"/>
      <c r="AT72" s="52"/>
      <c r="AU72" s="50">
        <f t="shared" si="19"/>
        <v>0</v>
      </c>
      <c r="AV72" s="62"/>
      <c r="AW72" s="65"/>
    </row>
    <row r="73" spans="1:49" ht="23.25" hidden="1" customHeight="1" x14ac:dyDescent="0.2">
      <c r="A73" s="82"/>
      <c r="B73" s="82"/>
      <c r="C73" s="82"/>
      <c r="D73" s="8"/>
      <c r="E73" s="3"/>
      <c r="F73" s="45"/>
      <c r="G73" s="45"/>
      <c r="H73" s="42">
        <f t="shared" si="4"/>
        <v>0</v>
      </c>
      <c r="I73" s="60">
        <f t="shared" si="5"/>
        <v>0</v>
      </c>
      <c r="J73" s="60">
        <f t="shared" si="6"/>
        <v>0</v>
      </c>
      <c r="K73" s="60">
        <f t="shared" si="7"/>
        <v>0</v>
      </c>
      <c r="L73" s="52"/>
      <c r="M73" s="52"/>
      <c r="N73" s="50">
        <f t="shared" si="8"/>
        <v>0</v>
      </c>
      <c r="O73" s="52"/>
      <c r="P73" s="52"/>
      <c r="Q73" s="50">
        <f t="shared" si="9"/>
        <v>0</v>
      </c>
      <c r="R73" s="52"/>
      <c r="S73" s="52"/>
      <c r="T73" s="50">
        <f t="shared" si="10"/>
        <v>0</v>
      </c>
      <c r="U73" s="52"/>
      <c r="V73" s="52"/>
      <c r="W73" s="50">
        <f t="shared" si="11"/>
        <v>0</v>
      </c>
      <c r="X73" s="52"/>
      <c r="Y73" s="52"/>
      <c r="Z73" s="50">
        <f t="shared" si="12"/>
        <v>0</v>
      </c>
      <c r="AA73" s="52"/>
      <c r="AB73" s="52"/>
      <c r="AC73" s="50">
        <f t="shared" si="13"/>
        <v>0</v>
      </c>
      <c r="AD73" s="52"/>
      <c r="AE73" s="52"/>
      <c r="AF73" s="50">
        <f t="shared" si="14"/>
        <v>0</v>
      </c>
      <c r="AG73" s="52"/>
      <c r="AH73" s="52"/>
      <c r="AI73" s="50">
        <f t="shared" si="15"/>
        <v>0</v>
      </c>
      <c r="AJ73" s="52"/>
      <c r="AK73" s="52"/>
      <c r="AL73" s="50">
        <f t="shared" si="16"/>
        <v>0</v>
      </c>
      <c r="AM73" s="52"/>
      <c r="AN73" s="52"/>
      <c r="AO73" s="50">
        <f t="shared" si="17"/>
        <v>0</v>
      </c>
      <c r="AP73" s="52"/>
      <c r="AQ73" s="52"/>
      <c r="AR73" s="50">
        <f t="shared" si="18"/>
        <v>0</v>
      </c>
      <c r="AS73" s="52"/>
      <c r="AT73" s="52"/>
      <c r="AU73" s="50">
        <f t="shared" si="19"/>
        <v>0</v>
      </c>
      <c r="AV73" s="62"/>
      <c r="AW73" s="65"/>
    </row>
    <row r="74" spans="1:49" ht="56.25" customHeight="1" x14ac:dyDescent="0.2">
      <c r="A74" s="82"/>
      <c r="B74" s="82"/>
      <c r="C74" s="82"/>
      <c r="D74" s="8"/>
      <c r="E74" s="3" t="s">
        <v>30</v>
      </c>
      <c r="F74" s="45">
        <v>0</v>
      </c>
      <c r="G74" s="45">
        <v>0</v>
      </c>
      <c r="H74" s="42">
        <f t="shared" si="4"/>
        <v>0</v>
      </c>
      <c r="I74" s="60">
        <f t="shared" si="5"/>
        <v>0</v>
      </c>
      <c r="J74" s="60">
        <f t="shared" si="6"/>
        <v>0</v>
      </c>
      <c r="K74" s="60">
        <f t="shared" si="7"/>
        <v>0</v>
      </c>
      <c r="L74" s="52">
        <v>0</v>
      </c>
      <c r="M74" s="52">
        <v>0</v>
      </c>
      <c r="N74" s="50">
        <f t="shared" si="8"/>
        <v>0</v>
      </c>
      <c r="O74" s="52">
        <v>0</v>
      </c>
      <c r="P74" s="52">
        <v>0</v>
      </c>
      <c r="Q74" s="50">
        <f t="shared" si="9"/>
        <v>0</v>
      </c>
      <c r="R74" s="52">
        <v>0</v>
      </c>
      <c r="S74" s="52">
        <v>0</v>
      </c>
      <c r="T74" s="50">
        <f t="shared" si="10"/>
        <v>0</v>
      </c>
      <c r="U74" s="52">
        <v>0</v>
      </c>
      <c r="V74" s="52">
        <v>0</v>
      </c>
      <c r="W74" s="50">
        <f t="shared" si="11"/>
        <v>0</v>
      </c>
      <c r="X74" s="52">
        <v>0</v>
      </c>
      <c r="Y74" s="52">
        <v>0</v>
      </c>
      <c r="Z74" s="50">
        <f t="shared" si="12"/>
        <v>0</v>
      </c>
      <c r="AA74" s="52">
        <v>0</v>
      </c>
      <c r="AB74" s="52">
        <v>0</v>
      </c>
      <c r="AC74" s="50">
        <f t="shared" si="13"/>
        <v>0</v>
      </c>
      <c r="AD74" s="52">
        <v>0</v>
      </c>
      <c r="AE74" s="52">
        <v>0</v>
      </c>
      <c r="AF74" s="50">
        <f t="shared" si="14"/>
        <v>0</v>
      </c>
      <c r="AG74" s="52">
        <v>0</v>
      </c>
      <c r="AH74" s="52">
        <v>0</v>
      </c>
      <c r="AI74" s="50">
        <f t="shared" si="15"/>
        <v>0</v>
      </c>
      <c r="AJ74" s="52">
        <v>0</v>
      </c>
      <c r="AK74" s="52">
        <v>0</v>
      </c>
      <c r="AL74" s="50">
        <f t="shared" si="16"/>
        <v>0</v>
      </c>
      <c r="AM74" s="52">
        <v>0</v>
      </c>
      <c r="AN74" s="52">
        <v>0</v>
      </c>
      <c r="AO74" s="50">
        <f t="shared" si="17"/>
        <v>0</v>
      </c>
      <c r="AP74" s="52">
        <v>0</v>
      </c>
      <c r="AQ74" s="52">
        <v>0</v>
      </c>
      <c r="AR74" s="50">
        <f t="shared" si="18"/>
        <v>0</v>
      </c>
      <c r="AS74" s="52">
        <v>0</v>
      </c>
      <c r="AT74" s="52">
        <v>0</v>
      </c>
      <c r="AU74" s="50">
        <f t="shared" si="19"/>
        <v>0</v>
      </c>
      <c r="AV74" s="62"/>
      <c r="AW74" s="66"/>
    </row>
    <row r="75" spans="1:49" ht="28.5" hidden="1" customHeight="1" x14ac:dyDescent="0.2">
      <c r="A75" s="18"/>
      <c r="B75" s="19"/>
      <c r="C75" s="18"/>
      <c r="D75" s="8"/>
      <c r="E75" s="3"/>
      <c r="F75" s="45"/>
      <c r="G75" s="45"/>
      <c r="H75" s="42">
        <f t="shared" si="4"/>
        <v>0</v>
      </c>
      <c r="I75" s="60">
        <f t="shared" si="5"/>
        <v>0</v>
      </c>
      <c r="J75" s="60">
        <f t="shared" si="6"/>
        <v>0</v>
      </c>
      <c r="K75" s="60">
        <f t="shared" si="7"/>
        <v>0</v>
      </c>
      <c r="L75" s="52"/>
      <c r="M75" s="52"/>
      <c r="N75" s="50">
        <f t="shared" si="8"/>
        <v>0</v>
      </c>
      <c r="O75" s="52"/>
      <c r="P75" s="52"/>
      <c r="Q75" s="50">
        <f t="shared" si="9"/>
        <v>0</v>
      </c>
      <c r="R75" s="52"/>
      <c r="S75" s="52"/>
      <c r="T75" s="50">
        <f t="shared" si="10"/>
        <v>0</v>
      </c>
      <c r="U75" s="52"/>
      <c r="V75" s="52"/>
      <c r="W75" s="50">
        <f t="shared" si="11"/>
        <v>0</v>
      </c>
      <c r="X75" s="52"/>
      <c r="Y75" s="52"/>
      <c r="Z75" s="50">
        <f t="shared" si="12"/>
        <v>0</v>
      </c>
      <c r="AA75" s="52"/>
      <c r="AB75" s="52"/>
      <c r="AC75" s="50">
        <f t="shared" si="13"/>
        <v>0</v>
      </c>
      <c r="AD75" s="52"/>
      <c r="AE75" s="52"/>
      <c r="AF75" s="50">
        <f t="shared" si="14"/>
        <v>0</v>
      </c>
      <c r="AG75" s="52"/>
      <c r="AH75" s="52"/>
      <c r="AI75" s="50">
        <f t="shared" si="15"/>
        <v>0</v>
      </c>
      <c r="AJ75" s="52"/>
      <c r="AK75" s="52"/>
      <c r="AL75" s="50">
        <f t="shared" si="16"/>
        <v>0</v>
      </c>
      <c r="AM75" s="52"/>
      <c r="AN75" s="52"/>
      <c r="AO75" s="50">
        <f t="shared" si="17"/>
        <v>0</v>
      </c>
      <c r="AP75" s="52"/>
      <c r="AQ75" s="52"/>
      <c r="AR75" s="50">
        <f t="shared" si="18"/>
        <v>0</v>
      </c>
      <c r="AS75" s="52"/>
      <c r="AT75" s="52"/>
      <c r="AU75" s="50">
        <f t="shared" si="19"/>
        <v>0</v>
      </c>
      <c r="AV75" s="6"/>
      <c r="AW75" s="6"/>
    </row>
    <row r="76" spans="1:49" ht="11.25" customHeight="1" x14ac:dyDescent="0.2">
      <c r="A76" s="90" t="s">
        <v>50</v>
      </c>
      <c r="B76" s="90"/>
      <c r="C76" s="90"/>
      <c r="D76" s="17"/>
      <c r="E76" s="2" t="s">
        <v>28</v>
      </c>
      <c r="F76" s="45">
        <f t="shared" ref="F76:AT76" si="56">F77+F78+F79+F80</f>
        <v>168125.3</v>
      </c>
      <c r="G76" s="45">
        <f t="shared" si="56"/>
        <v>60279.5</v>
      </c>
      <c r="H76" s="42">
        <f t="shared" ref="H76:H89" si="57">IF(G76=0,0,G76/F76*100)</f>
        <v>35.853913717923483</v>
      </c>
      <c r="I76" s="60">
        <f t="shared" ref="I76:I89" si="58">L76+O76+R76+U76+X76+AA76+AD76+AG76+AJ76+AM76+AP76+AS76</f>
        <v>168125.3</v>
      </c>
      <c r="J76" s="60">
        <f t="shared" ref="J76:J89" si="59">M76+P76+S76+V76+Y76+AB76+AE76+AH76+AK76+AN76+AQ76+AT76</f>
        <v>60279.5</v>
      </c>
      <c r="K76" s="60">
        <f t="shared" ref="K76:K89" si="60">IF(J76=0,0,J76/I76*100)</f>
        <v>35.853913717923483</v>
      </c>
      <c r="L76" s="51">
        <f t="shared" si="56"/>
        <v>0</v>
      </c>
      <c r="M76" s="51">
        <f t="shared" si="56"/>
        <v>0</v>
      </c>
      <c r="N76" s="50">
        <f t="shared" ref="N76:N89" si="61">IF(M76=0,0,M76/L76*100)</f>
        <v>0</v>
      </c>
      <c r="O76" s="51">
        <f t="shared" si="56"/>
        <v>0</v>
      </c>
      <c r="P76" s="51">
        <f t="shared" si="56"/>
        <v>600</v>
      </c>
      <c r="Q76" s="50" t="e">
        <f t="shared" ref="Q76:Q89" si="62">IF(P76=0,0,P76/O76*100)</f>
        <v>#DIV/0!</v>
      </c>
      <c r="R76" s="51">
        <f>R77+R78+R79+R80</f>
        <v>5060.2</v>
      </c>
      <c r="S76" s="51">
        <f>S77+S78+S79+S80</f>
        <v>0</v>
      </c>
      <c r="T76" s="50">
        <f t="shared" ref="T76:T89" si="63">IF(S76=0,0,S76/R76*100)</f>
        <v>0</v>
      </c>
      <c r="U76" s="51">
        <f t="shared" si="56"/>
        <v>68.5</v>
      </c>
      <c r="V76" s="51">
        <f t="shared" si="56"/>
        <v>68.499999999999972</v>
      </c>
      <c r="W76" s="50">
        <f t="shared" ref="W76:W89" si="64">IF(V76=0,0,V76/U76*100)</f>
        <v>99.999999999999957</v>
      </c>
      <c r="X76" s="51">
        <f t="shared" si="56"/>
        <v>18103.7</v>
      </c>
      <c r="Y76" s="51">
        <f t="shared" si="56"/>
        <v>0</v>
      </c>
      <c r="Z76" s="50">
        <f t="shared" ref="Z76:Z89" si="65">IF(Y76=0,0,Y76/X76*100)</f>
        <v>0</v>
      </c>
      <c r="AA76" s="51">
        <f t="shared" si="56"/>
        <v>0</v>
      </c>
      <c r="AB76" s="51">
        <f t="shared" si="56"/>
        <v>6499.1</v>
      </c>
      <c r="AC76" s="50" t="e">
        <f t="shared" ref="AC76:AC89" si="66">IF(AB76=0,0,AB76/AA76*100)</f>
        <v>#DIV/0!</v>
      </c>
      <c r="AD76" s="51">
        <f t="shared" si="56"/>
        <v>0</v>
      </c>
      <c r="AE76" s="51">
        <f t="shared" si="56"/>
        <v>10789</v>
      </c>
      <c r="AF76" s="50" t="e">
        <f t="shared" ref="AF76:AF89" si="67">IF(AE76=0,0,AE76/AD76*100)</f>
        <v>#DIV/0!</v>
      </c>
      <c r="AG76" s="51">
        <f t="shared" si="56"/>
        <v>27324.5</v>
      </c>
      <c r="AH76" s="51">
        <f t="shared" si="56"/>
        <v>25573.200000000004</v>
      </c>
      <c r="AI76" s="50">
        <f t="shared" ref="AI76:AI89" si="68">IF(AH76=0,0,AH76/AG76*100)</f>
        <v>93.590733590733606</v>
      </c>
      <c r="AJ76" s="51">
        <f t="shared" si="56"/>
        <v>76266.2</v>
      </c>
      <c r="AK76" s="51">
        <f t="shared" si="56"/>
        <v>16749.7</v>
      </c>
      <c r="AL76" s="50">
        <f t="shared" ref="AL76:AL89" si="69">IF(AK76=0,0,AK76/AJ76*100)</f>
        <v>21.962153614576316</v>
      </c>
      <c r="AM76" s="51">
        <f t="shared" si="56"/>
        <v>41302.199999999997</v>
      </c>
      <c r="AN76" s="51">
        <f t="shared" si="56"/>
        <v>0</v>
      </c>
      <c r="AO76" s="50">
        <f t="shared" ref="AO76:AO89" si="70">IF(AN76=0,0,AN76/AM76*100)</f>
        <v>0</v>
      </c>
      <c r="AP76" s="51">
        <f t="shared" si="56"/>
        <v>0</v>
      </c>
      <c r="AQ76" s="51">
        <f t="shared" si="56"/>
        <v>0</v>
      </c>
      <c r="AR76" s="50">
        <f t="shared" ref="AR76:AR89" si="71">IF(AQ76=0,0,AQ76/AP76*100)</f>
        <v>0</v>
      </c>
      <c r="AS76" s="51">
        <f t="shared" si="56"/>
        <v>0</v>
      </c>
      <c r="AT76" s="51">
        <f t="shared" si="56"/>
        <v>0</v>
      </c>
      <c r="AU76" s="50">
        <f t="shared" ref="AU76:AU89" si="72">IF(AT76=0,0,AT76/AS76*100)</f>
        <v>0</v>
      </c>
      <c r="AV76" s="62"/>
      <c r="AW76" s="64"/>
    </row>
    <row r="77" spans="1:49" ht="23.25" customHeight="1" x14ac:dyDescent="0.2">
      <c r="A77" s="90"/>
      <c r="B77" s="90"/>
      <c r="C77" s="90"/>
      <c r="D77" s="17"/>
      <c r="E77" s="2" t="s">
        <v>26</v>
      </c>
      <c r="F77" s="45">
        <f t="shared" ref="F77:G78" si="73">L77+O77+R77+U77+X77+AA77+AD77+AG77+AJ77+AM77+AP77+AS77</f>
        <v>75802</v>
      </c>
      <c r="G77" s="45">
        <f t="shared" si="73"/>
        <v>48865.3</v>
      </c>
      <c r="H77" s="42">
        <f t="shared" si="57"/>
        <v>64.464394079311887</v>
      </c>
      <c r="I77" s="60">
        <f t="shared" si="58"/>
        <v>75802</v>
      </c>
      <c r="J77" s="60">
        <f t="shared" si="59"/>
        <v>48865.3</v>
      </c>
      <c r="K77" s="60">
        <f t="shared" si="60"/>
        <v>64.464394079311887</v>
      </c>
      <c r="L77" s="52">
        <f t="shared" ref="L77:M81" si="74">L36-L55-L85</f>
        <v>0</v>
      </c>
      <c r="M77" s="52">
        <f t="shared" si="74"/>
        <v>0</v>
      </c>
      <c r="N77" s="50">
        <f t="shared" si="61"/>
        <v>0</v>
      </c>
      <c r="O77" s="52">
        <f t="shared" ref="O77:P81" si="75">O36-O55-O85</f>
        <v>0</v>
      </c>
      <c r="P77" s="52">
        <f t="shared" si="75"/>
        <v>0</v>
      </c>
      <c r="Q77" s="50">
        <f t="shared" si="62"/>
        <v>0</v>
      </c>
      <c r="R77" s="52">
        <f t="shared" ref="R77:S81" si="76">R36-R55-R85</f>
        <v>0</v>
      </c>
      <c r="S77" s="52">
        <f t="shared" si="76"/>
        <v>0</v>
      </c>
      <c r="T77" s="50">
        <f t="shared" si="63"/>
        <v>0</v>
      </c>
      <c r="U77" s="52">
        <f t="shared" ref="U77:V81" si="77">U36-U55-U85</f>
        <v>0</v>
      </c>
      <c r="V77" s="52">
        <f t="shared" si="77"/>
        <v>0</v>
      </c>
      <c r="W77" s="50">
        <f t="shared" si="64"/>
        <v>0</v>
      </c>
      <c r="X77" s="52">
        <f t="shared" ref="X77:Y81" si="78">X36-X55-X85</f>
        <v>17514</v>
      </c>
      <c r="Y77" s="52">
        <f t="shared" si="78"/>
        <v>0</v>
      </c>
      <c r="Z77" s="50">
        <f t="shared" si="65"/>
        <v>0</v>
      </c>
      <c r="AA77" s="52">
        <f t="shared" ref="AA77:AB81" si="79">AA36-AA55-AA85</f>
        <v>0</v>
      </c>
      <c r="AB77" s="52">
        <f t="shared" si="79"/>
        <v>6499.1</v>
      </c>
      <c r="AC77" s="50" t="e">
        <f t="shared" si="66"/>
        <v>#DIV/0!</v>
      </c>
      <c r="AD77" s="52">
        <f>AD36-AD55-AD85</f>
        <v>0</v>
      </c>
      <c r="AE77" s="52">
        <v>10508.1</v>
      </c>
      <c r="AF77" s="50" t="e">
        <f t="shared" si="67"/>
        <v>#DIV/0!</v>
      </c>
      <c r="AG77" s="52">
        <f>AG36-AG55-AG85</f>
        <v>19494.900000000001</v>
      </c>
      <c r="AH77" s="52">
        <v>19494.900000000001</v>
      </c>
      <c r="AI77" s="50">
        <f t="shared" si="68"/>
        <v>100</v>
      </c>
      <c r="AJ77" s="52">
        <f>AJ36-AJ55-AJ85</f>
        <v>38793.1</v>
      </c>
      <c r="AK77" s="52">
        <f>AK12</f>
        <v>12363.2</v>
      </c>
      <c r="AL77" s="50">
        <f t="shared" si="69"/>
        <v>31.869585055074229</v>
      </c>
      <c r="AM77" s="52">
        <f>AM36-AM55-AM85</f>
        <v>0</v>
      </c>
      <c r="AN77" s="52">
        <f t="shared" ref="AN77:AT77" si="80">AN90</f>
        <v>0</v>
      </c>
      <c r="AO77" s="50">
        <f t="shared" si="70"/>
        <v>0</v>
      </c>
      <c r="AP77" s="52">
        <f>AP36-AP55-AP85</f>
        <v>0</v>
      </c>
      <c r="AQ77" s="52">
        <f t="shared" si="80"/>
        <v>0</v>
      </c>
      <c r="AR77" s="50">
        <f t="shared" si="71"/>
        <v>0</v>
      </c>
      <c r="AS77" s="52">
        <f>AS36-AS55-AS85</f>
        <v>0</v>
      </c>
      <c r="AT77" s="52">
        <f t="shared" si="80"/>
        <v>0</v>
      </c>
      <c r="AU77" s="50">
        <f t="shared" si="72"/>
        <v>0</v>
      </c>
      <c r="AV77" s="62"/>
      <c r="AW77" s="65"/>
    </row>
    <row r="78" spans="1:49" s="32" customFormat="1" ht="26.25" customHeight="1" x14ac:dyDescent="0.2">
      <c r="A78" s="90"/>
      <c r="B78" s="90"/>
      <c r="C78" s="90"/>
      <c r="D78" s="13"/>
      <c r="E78" s="14" t="s">
        <v>29</v>
      </c>
      <c r="F78" s="45">
        <f t="shared" si="73"/>
        <v>35320.299999999996</v>
      </c>
      <c r="G78" s="45">
        <f t="shared" si="73"/>
        <v>3728.1000000000004</v>
      </c>
      <c r="H78" s="42">
        <f t="shared" si="57"/>
        <v>10.55511986025034</v>
      </c>
      <c r="I78" s="60">
        <f t="shared" si="58"/>
        <v>35320.299999999996</v>
      </c>
      <c r="J78" s="60">
        <f t="shared" si="59"/>
        <v>3728.1000000000004</v>
      </c>
      <c r="K78" s="60">
        <f t="shared" si="60"/>
        <v>10.55511986025034</v>
      </c>
      <c r="L78" s="52">
        <f t="shared" si="74"/>
        <v>0</v>
      </c>
      <c r="M78" s="52">
        <f t="shared" si="74"/>
        <v>0</v>
      </c>
      <c r="N78" s="50">
        <f t="shared" si="61"/>
        <v>0</v>
      </c>
      <c r="O78" s="52">
        <f t="shared" si="75"/>
        <v>0</v>
      </c>
      <c r="P78" s="52">
        <f t="shared" si="75"/>
        <v>0</v>
      </c>
      <c r="Q78" s="50">
        <f t="shared" si="62"/>
        <v>0</v>
      </c>
      <c r="R78" s="52">
        <f t="shared" si="76"/>
        <v>0</v>
      </c>
      <c r="S78" s="52">
        <f t="shared" si="76"/>
        <v>0</v>
      </c>
      <c r="T78" s="50">
        <f t="shared" si="63"/>
        <v>0</v>
      </c>
      <c r="U78" s="52">
        <f t="shared" si="77"/>
        <v>0</v>
      </c>
      <c r="V78" s="52">
        <f t="shared" si="77"/>
        <v>0</v>
      </c>
      <c r="W78" s="50">
        <f t="shared" si="64"/>
        <v>0</v>
      </c>
      <c r="X78" s="52">
        <f t="shared" si="78"/>
        <v>0</v>
      </c>
      <c r="Y78" s="52">
        <f t="shared" si="78"/>
        <v>0</v>
      </c>
      <c r="Z78" s="50">
        <f t="shared" si="65"/>
        <v>0</v>
      </c>
      <c r="AA78" s="52">
        <f t="shared" si="79"/>
        <v>0</v>
      </c>
      <c r="AB78" s="52">
        <f t="shared" si="79"/>
        <v>0</v>
      </c>
      <c r="AC78" s="50">
        <f t="shared" si="66"/>
        <v>0</v>
      </c>
      <c r="AD78" s="52">
        <f>AD37-AD56-AD86</f>
        <v>0</v>
      </c>
      <c r="AE78" s="52">
        <v>0</v>
      </c>
      <c r="AF78" s="50">
        <f t="shared" si="67"/>
        <v>0</v>
      </c>
      <c r="AG78" s="52">
        <f>AG37-AG56-AG86</f>
        <v>2136.1999999999998</v>
      </c>
      <c r="AH78" s="52">
        <v>936.2</v>
      </c>
      <c r="AI78" s="50">
        <f t="shared" si="68"/>
        <v>43.825484505196151</v>
      </c>
      <c r="AJ78" s="52">
        <f>AJ37-AJ56-AJ86</f>
        <v>33184.1</v>
      </c>
      <c r="AK78" s="52">
        <f>AK13</f>
        <v>2791.9</v>
      </c>
      <c r="AL78" s="50">
        <f t="shared" si="69"/>
        <v>8.4133666424582856</v>
      </c>
      <c r="AM78" s="52">
        <f>AM37-AM56-AM86</f>
        <v>0</v>
      </c>
      <c r="AN78" s="52">
        <f t="shared" ref="AN78:AT78" si="81">AN77</f>
        <v>0</v>
      </c>
      <c r="AO78" s="50">
        <f t="shared" si="70"/>
        <v>0</v>
      </c>
      <c r="AP78" s="52">
        <f>AP37-AP56-AP86</f>
        <v>0</v>
      </c>
      <c r="AQ78" s="52">
        <f t="shared" si="81"/>
        <v>0</v>
      </c>
      <c r="AR78" s="50">
        <f t="shared" si="71"/>
        <v>0</v>
      </c>
      <c r="AS78" s="52">
        <f>AS37-AS56-AS86</f>
        <v>0</v>
      </c>
      <c r="AT78" s="52">
        <f t="shared" si="81"/>
        <v>0</v>
      </c>
      <c r="AU78" s="50">
        <f t="shared" si="72"/>
        <v>0</v>
      </c>
      <c r="AV78" s="62"/>
      <c r="AW78" s="65"/>
    </row>
    <row r="79" spans="1:49" ht="12.75" customHeight="1" x14ac:dyDescent="0.2">
      <c r="A79" s="90"/>
      <c r="B79" s="90"/>
      <c r="C79" s="90"/>
      <c r="D79" s="17"/>
      <c r="E79" s="3" t="s">
        <v>41</v>
      </c>
      <c r="F79" s="45">
        <f>L79+O79+R79+U79+X79+AA79+AD79+AG79+AJ79+AM79+AP79+AS79</f>
        <v>57003</v>
      </c>
      <c r="G79" s="45">
        <f>P79+S79+V79+Y79+AB79+AE79+AH79+AK79+AN79+AQ79+AT79</f>
        <v>7686.1</v>
      </c>
      <c r="H79" s="42">
        <f t="shared" si="57"/>
        <v>13.483676297738716</v>
      </c>
      <c r="I79" s="60">
        <f t="shared" si="58"/>
        <v>57003</v>
      </c>
      <c r="J79" s="60">
        <f t="shared" si="59"/>
        <v>7686.1</v>
      </c>
      <c r="K79" s="60">
        <f t="shared" si="60"/>
        <v>13.483676297738716</v>
      </c>
      <c r="L79" s="52">
        <f t="shared" si="74"/>
        <v>0</v>
      </c>
      <c r="M79" s="52">
        <f t="shared" si="74"/>
        <v>0</v>
      </c>
      <c r="N79" s="50">
        <f t="shared" si="61"/>
        <v>0</v>
      </c>
      <c r="O79" s="52">
        <v>0</v>
      </c>
      <c r="P79" s="52">
        <f t="shared" si="75"/>
        <v>600</v>
      </c>
      <c r="Q79" s="50" t="e">
        <f t="shared" si="62"/>
        <v>#DIV/0!</v>
      </c>
      <c r="R79" s="52">
        <f t="shared" si="76"/>
        <v>5060.2</v>
      </c>
      <c r="S79" s="52">
        <f t="shared" si="76"/>
        <v>0</v>
      </c>
      <c r="T79" s="50">
        <f t="shared" si="63"/>
        <v>0</v>
      </c>
      <c r="U79" s="52">
        <v>68.5</v>
      </c>
      <c r="V79" s="52">
        <f t="shared" si="77"/>
        <v>68.499999999999972</v>
      </c>
      <c r="W79" s="50">
        <f t="shared" si="64"/>
        <v>99.999999999999957</v>
      </c>
      <c r="X79" s="52">
        <v>589.70000000000005</v>
      </c>
      <c r="Y79" s="52">
        <f t="shared" si="78"/>
        <v>0</v>
      </c>
      <c r="Z79" s="50">
        <f t="shared" si="65"/>
        <v>0</v>
      </c>
      <c r="AA79" s="52">
        <f t="shared" si="79"/>
        <v>0</v>
      </c>
      <c r="AB79" s="52">
        <f t="shared" si="79"/>
        <v>0</v>
      </c>
      <c r="AC79" s="50">
        <f t="shared" si="66"/>
        <v>0</v>
      </c>
      <c r="AD79" s="52">
        <f>AD38-AD57-AD87</f>
        <v>0</v>
      </c>
      <c r="AE79" s="55">
        <v>280.89999999999998</v>
      </c>
      <c r="AF79" s="50" t="e">
        <f t="shared" si="67"/>
        <v>#DIV/0!</v>
      </c>
      <c r="AG79" s="52">
        <f>AG38-AG57-AG87</f>
        <v>5693.4</v>
      </c>
      <c r="AH79" s="55">
        <v>5142.1000000000004</v>
      </c>
      <c r="AI79" s="50">
        <f t="shared" si="68"/>
        <v>90.316858116415517</v>
      </c>
      <c r="AJ79" s="52">
        <f>AJ38-AJ57-AJ87</f>
        <v>4289</v>
      </c>
      <c r="AK79" s="55">
        <f>AK14+AK20</f>
        <v>1594.6</v>
      </c>
      <c r="AL79" s="50">
        <f t="shared" si="69"/>
        <v>37.178829564000928</v>
      </c>
      <c r="AM79" s="52">
        <f>AM38-AM57-AM87</f>
        <v>41302.199999999997</v>
      </c>
      <c r="AN79" s="55">
        <v>0</v>
      </c>
      <c r="AO79" s="50">
        <f t="shared" si="70"/>
        <v>0</v>
      </c>
      <c r="AP79" s="52">
        <f>AP38-AP57-AP87</f>
        <v>0</v>
      </c>
      <c r="AQ79" s="55">
        <v>0</v>
      </c>
      <c r="AR79" s="50">
        <f t="shared" si="71"/>
        <v>0</v>
      </c>
      <c r="AS79" s="52">
        <f>AS38-AS57-AS87</f>
        <v>0</v>
      </c>
      <c r="AT79" s="55">
        <v>0</v>
      </c>
      <c r="AU79" s="50">
        <f t="shared" si="72"/>
        <v>0</v>
      </c>
      <c r="AV79" s="62"/>
      <c r="AW79" s="65"/>
    </row>
    <row r="80" spans="1:49" ht="38.25" customHeight="1" x14ac:dyDescent="0.2">
      <c r="A80" s="90"/>
      <c r="B80" s="90"/>
      <c r="C80" s="90"/>
      <c r="D80" s="17"/>
      <c r="E80" s="2" t="s">
        <v>27</v>
      </c>
      <c r="F80" s="45">
        <f>L80+O80+R80+U80+X80+AD80+AG80+AJ80+AM80+AP80+AS80</f>
        <v>0</v>
      </c>
      <c r="G80" s="45">
        <f>M80+P80+S80+V80+Y80+AB80+AE80+AH80+AK80+AN80+AQ80+AT80</f>
        <v>0</v>
      </c>
      <c r="H80" s="42">
        <f t="shared" si="57"/>
        <v>0</v>
      </c>
      <c r="I80" s="60">
        <f t="shared" si="58"/>
        <v>0</v>
      </c>
      <c r="J80" s="60">
        <f t="shared" si="59"/>
        <v>0</v>
      </c>
      <c r="K80" s="60">
        <f t="shared" si="60"/>
        <v>0</v>
      </c>
      <c r="L80" s="52">
        <f t="shared" si="74"/>
        <v>0</v>
      </c>
      <c r="M80" s="52">
        <f t="shared" si="74"/>
        <v>0</v>
      </c>
      <c r="N80" s="50">
        <f t="shared" si="61"/>
        <v>0</v>
      </c>
      <c r="O80" s="52">
        <f t="shared" si="75"/>
        <v>0</v>
      </c>
      <c r="P80" s="52">
        <f t="shared" si="75"/>
        <v>0</v>
      </c>
      <c r="Q80" s="50">
        <f t="shared" si="62"/>
        <v>0</v>
      </c>
      <c r="R80" s="52">
        <f t="shared" si="76"/>
        <v>0</v>
      </c>
      <c r="S80" s="52">
        <f t="shared" si="76"/>
        <v>0</v>
      </c>
      <c r="T80" s="50">
        <f t="shared" si="63"/>
        <v>0</v>
      </c>
      <c r="U80" s="52">
        <f t="shared" si="77"/>
        <v>0</v>
      </c>
      <c r="V80" s="52">
        <f t="shared" si="77"/>
        <v>0</v>
      </c>
      <c r="W80" s="50">
        <f t="shared" si="64"/>
        <v>0</v>
      </c>
      <c r="X80" s="52">
        <f t="shared" si="78"/>
        <v>0</v>
      </c>
      <c r="Y80" s="52">
        <f t="shared" si="78"/>
        <v>0</v>
      </c>
      <c r="Z80" s="50">
        <f t="shared" si="65"/>
        <v>0</v>
      </c>
      <c r="AA80" s="52">
        <f t="shared" si="79"/>
        <v>0</v>
      </c>
      <c r="AB80" s="52">
        <f t="shared" si="79"/>
        <v>0</v>
      </c>
      <c r="AC80" s="50">
        <f t="shared" si="66"/>
        <v>0</v>
      </c>
      <c r="AD80" s="52">
        <f>AD39-AD58-AD88</f>
        <v>0</v>
      </c>
      <c r="AE80" s="52">
        <f>AE78</f>
        <v>0</v>
      </c>
      <c r="AF80" s="50">
        <f t="shared" si="67"/>
        <v>0</v>
      </c>
      <c r="AG80" s="52">
        <f>AG39-AG58-AG88</f>
        <v>0</v>
      </c>
      <c r="AH80" s="52">
        <v>0</v>
      </c>
      <c r="AI80" s="50">
        <f t="shared" si="68"/>
        <v>0</v>
      </c>
      <c r="AJ80" s="52">
        <f>AJ39-AJ58-AJ88</f>
        <v>0</v>
      </c>
      <c r="AK80" s="52">
        <v>0</v>
      </c>
      <c r="AL80" s="50">
        <f t="shared" si="69"/>
        <v>0</v>
      </c>
      <c r="AM80" s="52">
        <f>AM39-AM58-AM88</f>
        <v>0</v>
      </c>
      <c r="AN80" s="52">
        <f>AN78</f>
        <v>0</v>
      </c>
      <c r="AO80" s="50">
        <f t="shared" si="70"/>
        <v>0</v>
      </c>
      <c r="AP80" s="52">
        <f>AP39-AP58-AP88</f>
        <v>0</v>
      </c>
      <c r="AQ80" s="52">
        <f>AQ78</f>
        <v>0</v>
      </c>
      <c r="AR80" s="50">
        <f t="shared" si="71"/>
        <v>0</v>
      </c>
      <c r="AS80" s="52">
        <f>AS39-AS58-AS88</f>
        <v>0</v>
      </c>
      <c r="AT80" s="52">
        <f>AT78</f>
        <v>0</v>
      </c>
      <c r="AU80" s="50">
        <f t="shared" si="72"/>
        <v>0</v>
      </c>
      <c r="AV80" s="62"/>
      <c r="AW80" s="65"/>
    </row>
    <row r="81" spans="1:49" ht="49.5" customHeight="1" x14ac:dyDescent="0.2">
      <c r="A81" s="90"/>
      <c r="B81" s="90"/>
      <c r="C81" s="90"/>
      <c r="D81" s="15"/>
      <c r="E81" s="16" t="s">
        <v>30</v>
      </c>
      <c r="F81" s="46">
        <f>L81+O81+R81+U81+X81+AA81+AD81+AG81+AJ81+AM81+AP81+AS81</f>
        <v>16176.7</v>
      </c>
      <c r="G81" s="46">
        <f>M81+P81+S81+V81+Y81+AB81+AE81+AH81+AK81+AN81+AQ81+AT81</f>
        <v>12601.100000000002</v>
      </c>
      <c r="H81" s="42">
        <f t="shared" si="57"/>
        <v>77.896604375428865</v>
      </c>
      <c r="I81" s="60">
        <f t="shared" si="58"/>
        <v>16176.7</v>
      </c>
      <c r="J81" s="60">
        <f t="shared" si="59"/>
        <v>12601.100000000002</v>
      </c>
      <c r="K81" s="60">
        <f t="shared" si="60"/>
        <v>77.896604375428865</v>
      </c>
      <c r="L81" s="52">
        <f t="shared" si="74"/>
        <v>0</v>
      </c>
      <c r="M81" s="52">
        <f t="shared" si="74"/>
        <v>0</v>
      </c>
      <c r="N81" s="50">
        <f t="shared" si="61"/>
        <v>0</v>
      </c>
      <c r="O81" s="52">
        <f t="shared" si="75"/>
        <v>0</v>
      </c>
      <c r="P81" s="52">
        <f t="shared" si="75"/>
        <v>0</v>
      </c>
      <c r="Q81" s="50">
        <f t="shared" si="62"/>
        <v>0</v>
      </c>
      <c r="R81" s="52">
        <v>289</v>
      </c>
      <c r="S81" s="52">
        <f t="shared" si="76"/>
        <v>0</v>
      </c>
      <c r="T81" s="50">
        <f t="shared" si="63"/>
        <v>0</v>
      </c>
      <c r="U81" s="52">
        <v>0</v>
      </c>
      <c r="V81" s="52">
        <f t="shared" si="77"/>
        <v>9.9999999999909051E-2</v>
      </c>
      <c r="W81" s="50" t="e">
        <f t="shared" si="64"/>
        <v>#DIV/0!</v>
      </c>
      <c r="X81" s="52">
        <f t="shared" si="78"/>
        <v>1402.9</v>
      </c>
      <c r="Y81" s="52">
        <f t="shared" si="78"/>
        <v>315</v>
      </c>
      <c r="Z81" s="50">
        <f t="shared" si="65"/>
        <v>22.453489200940908</v>
      </c>
      <c r="AA81" s="52">
        <f t="shared" si="79"/>
        <v>172.8</v>
      </c>
      <c r="AB81" s="52">
        <f t="shared" si="79"/>
        <v>172.8</v>
      </c>
      <c r="AC81" s="50">
        <f t="shared" si="66"/>
        <v>100</v>
      </c>
      <c r="AD81" s="52">
        <f>AD40-AD59-AD89</f>
        <v>8371.2000000000007</v>
      </c>
      <c r="AE81" s="56">
        <v>8371.2000000000007</v>
      </c>
      <c r="AF81" s="50">
        <f t="shared" si="67"/>
        <v>100</v>
      </c>
      <c r="AG81" s="52">
        <f>AG40-AG59-AG89</f>
        <v>3231.3</v>
      </c>
      <c r="AH81" s="56">
        <v>3231.3</v>
      </c>
      <c r="AI81" s="50">
        <f t="shared" si="68"/>
        <v>100</v>
      </c>
      <c r="AJ81" s="52">
        <f>AJ40-AJ59-AJ89</f>
        <v>703.1</v>
      </c>
      <c r="AK81" s="56">
        <v>510.7</v>
      </c>
      <c r="AL81" s="50">
        <f t="shared" si="69"/>
        <v>72.635471483430507</v>
      </c>
      <c r="AM81" s="52">
        <f>AM40-AM59-AM89</f>
        <v>2006.4</v>
      </c>
      <c r="AN81" s="56">
        <v>0</v>
      </c>
      <c r="AO81" s="50">
        <f t="shared" si="70"/>
        <v>0</v>
      </c>
      <c r="AP81" s="52">
        <f>AP40-AP59-AP89</f>
        <v>0</v>
      </c>
      <c r="AQ81" s="56">
        <v>0</v>
      </c>
      <c r="AR81" s="50">
        <f t="shared" si="71"/>
        <v>0</v>
      </c>
      <c r="AS81" s="52">
        <f>AS40-AS59-AS89</f>
        <v>0</v>
      </c>
      <c r="AT81" s="56">
        <v>0</v>
      </c>
      <c r="AU81" s="50">
        <f t="shared" si="72"/>
        <v>0</v>
      </c>
      <c r="AV81" s="62"/>
      <c r="AW81" s="66"/>
    </row>
    <row r="82" spans="1:49" ht="0.75" customHeight="1" x14ac:dyDescent="0.2">
      <c r="A82" s="20"/>
      <c r="B82" s="20"/>
      <c r="C82" s="20"/>
      <c r="D82" s="15"/>
      <c r="E82" s="15"/>
      <c r="F82" s="46"/>
      <c r="G82" s="46"/>
      <c r="H82" s="42">
        <f t="shared" si="57"/>
        <v>0</v>
      </c>
      <c r="I82" s="60">
        <f t="shared" si="58"/>
        <v>0</v>
      </c>
      <c r="J82" s="60">
        <f t="shared" si="59"/>
        <v>0</v>
      </c>
      <c r="K82" s="60">
        <f t="shared" si="60"/>
        <v>0</v>
      </c>
      <c r="L82" s="56"/>
      <c r="M82" s="56"/>
      <c r="N82" s="50">
        <f t="shared" si="61"/>
        <v>0</v>
      </c>
      <c r="O82" s="56"/>
      <c r="P82" s="56"/>
      <c r="Q82" s="50">
        <f t="shared" si="62"/>
        <v>0</v>
      </c>
      <c r="R82" s="56"/>
      <c r="S82" s="56"/>
      <c r="T82" s="50">
        <f t="shared" si="63"/>
        <v>0</v>
      </c>
      <c r="U82" s="56"/>
      <c r="V82" s="56"/>
      <c r="W82" s="50">
        <f t="shared" si="64"/>
        <v>0</v>
      </c>
      <c r="X82" s="56"/>
      <c r="Y82" s="56"/>
      <c r="Z82" s="50">
        <f t="shared" si="65"/>
        <v>0</v>
      </c>
      <c r="AA82" s="56"/>
      <c r="AB82" s="56"/>
      <c r="AC82" s="50">
        <f t="shared" si="66"/>
        <v>0</v>
      </c>
      <c r="AD82" s="56"/>
      <c r="AE82" s="56"/>
      <c r="AF82" s="50">
        <f t="shared" si="67"/>
        <v>0</v>
      </c>
      <c r="AG82" s="56"/>
      <c r="AH82" s="56"/>
      <c r="AI82" s="50">
        <f t="shared" si="68"/>
        <v>0</v>
      </c>
      <c r="AJ82" s="56"/>
      <c r="AK82" s="56"/>
      <c r="AL82" s="50">
        <f t="shared" si="69"/>
        <v>0</v>
      </c>
      <c r="AM82" s="56"/>
      <c r="AN82" s="56"/>
      <c r="AO82" s="50">
        <f t="shared" si="70"/>
        <v>0</v>
      </c>
      <c r="AP82" s="56"/>
      <c r="AQ82" s="56"/>
      <c r="AR82" s="50">
        <f t="shared" si="71"/>
        <v>0</v>
      </c>
      <c r="AS82" s="56"/>
      <c r="AT82" s="56"/>
      <c r="AU82" s="50">
        <f t="shared" si="72"/>
        <v>0</v>
      </c>
      <c r="AV82" s="39"/>
      <c r="AW82" s="39"/>
    </row>
    <row r="83" spans="1:49" ht="17.25" hidden="1" customHeight="1" x14ac:dyDescent="0.2">
      <c r="A83" s="20"/>
      <c r="B83" s="20"/>
      <c r="C83" s="20"/>
      <c r="D83" s="15"/>
      <c r="E83" s="15"/>
      <c r="F83" s="46"/>
      <c r="G83" s="46"/>
      <c r="H83" s="42">
        <f t="shared" si="57"/>
        <v>0</v>
      </c>
      <c r="I83" s="60">
        <f t="shared" si="58"/>
        <v>0</v>
      </c>
      <c r="J83" s="60">
        <f t="shared" si="59"/>
        <v>0</v>
      </c>
      <c r="K83" s="60">
        <f t="shared" si="60"/>
        <v>0</v>
      </c>
      <c r="L83" s="56"/>
      <c r="M83" s="56"/>
      <c r="N83" s="50">
        <f t="shared" si="61"/>
        <v>0</v>
      </c>
      <c r="O83" s="56"/>
      <c r="P83" s="56"/>
      <c r="Q83" s="50">
        <f t="shared" si="62"/>
        <v>0</v>
      </c>
      <c r="R83" s="56"/>
      <c r="S83" s="56"/>
      <c r="T83" s="50">
        <f t="shared" si="63"/>
        <v>0</v>
      </c>
      <c r="U83" s="56"/>
      <c r="V83" s="56"/>
      <c r="W83" s="50">
        <f t="shared" si="64"/>
        <v>0</v>
      </c>
      <c r="X83" s="56"/>
      <c r="Y83" s="56"/>
      <c r="Z83" s="50">
        <f t="shared" si="65"/>
        <v>0</v>
      </c>
      <c r="AA83" s="56"/>
      <c r="AB83" s="56"/>
      <c r="AC83" s="50">
        <f t="shared" si="66"/>
        <v>0</v>
      </c>
      <c r="AD83" s="56"/>
      <c r="AE83" s="56"/>
      <c r="AF83" s="50">
        <f t="shared" si="67"/>
        <v>0</v>
      </c>
      <c r="AG83" s="56"/>
      <c r="AH83" s="56"/>
      <c r="AI83" s="50">
        <f t="shared" si="68"/>
        <v>0</v>
      </c>
      <c r="AJ83" s="56"/>
      <c r="AK83" s="56"/>
      <c r="AL83" s="50">
        <f t="shared" si="69"/>
        <v>0</v>
      </c>
      <c r="AM83" s="56"/>
      <c r="AN83" s="56"/>
      <c r="AO83" s="50">
        <f t="shared" si="70"/>
        <v>0</v>
      </c>
      <c r="AP83" s="56"/>
      <c r="AQ83" s="56"/>
      <c r="AR83" s="50">
        <f t="shared" si="71"/>
        <v>0</v>
      </c>
      <c r="AS83" s="56"/>
      <c r="AT83" s="56"/>
      <c r="AU83" s="50">
        <f t="shared" si="72"/>
        <v>0</v>
      </c>
      <c r="AV83" s="39"/>
      <c r="AW83" s="39"/>
    </row>
    <row r="84" spans="1:49" ht="11.25" customHeight="1" x14ac:dyDescent="0.2">
      <c r="A84" s="90" t="s">
        <v>51</v>
      </c>
      <c r="B84" s="90"/>
      <c r="C84" s="90"/>
      <c r="D84" s="8"/>
      <c r="E84" s="2" t="s">
        <v>28</v>
      </c>
      <c r="F84" s="45">
        <f>F85+F86+F87+F88</f>
        <v>3832.5</v>
      </c>
      <c r="G84" s="45">
        <f>G88+G87+G86+G85</f>
        <v>1084.5</v>
      </c>
      <c r="H84" s="42">
        <f t="shared" si="57"/>
        <v>28.297455968688844</v>
      </c>
      <c r="I84" s="60">
        <f t="shared" si="58"/>
        <v>3832.5</v>
      </c>
      <c r="J84" s="60">
        <f t="shared" si="59"/>
        <v>1084.5</v>
      </c>
      <c r="K84" s="60">
        <f t="shared" si="60"/>
        <v>28.297455968688844</v>
      </c>
      <c r="L84" s="51">
        <f t="shared" ref="L84:AT84" si="82">L85+L86+L87+L88</f>
        <v>0</v>
      </c>
      <c r="M84" s="51">
        <f t="shared" si="82"/>
        <v>0</v>
      </c>
      <c r="N84" s="50">
        <f t="shared" si="61"/>
        <v>0</v>
      </c>
      <c r="O84" s="51">
        <f t="shared" si="82"/>
        <v>600</v>
      </c>
      <c r="P84" s="51">
        <f t="shared" si="82"/>
        <v>179.8</v>
      </c>
      <c r="Q84" s="50">
        <f t="shared" si="62"/>
        <v>29.966666666666669</v>
      </c>
      <c r="R84" s="51">
        <f t="shared" si="82"/>
        <v>0</v>
      </c>
      <c r="S84" s="51">
        <f t="shared" si="82"/>
        <v>0</v>
      </c>
      <c r="T84" s="50">
        <f t="shared" si="63"/>
        <v>0</v>
      </c>
      <c r="U84" s="51">
        <f t="shared" si="82"/>
        <v>65.8</v>
      </c>
      <c r="V84" s="51">
        <f t="shared" si="82"/>
        <v>186</v>
      </c>
      <c r="W84" s="50">
        <f t="shared" si="64"/>
        <v>282.67477203647417</v>
      </c>
      <c r="X84" s="51">
        <f t="shared" si="82"/>
        <v>0</v>
      </c>
      <c r="Y84" s="51">
        <f t="shared" si="82"/>
        <v>0</v>
      </c>
      <c r="Z84" s="50">
        <f t="shared" si="65"/>
        <v>0</v>
      </c>
      <c r="AA84" s="51">
        <f t="shared" si="82"/>
        <v>0</v>
      </c>
      <c r="AB84" s="51">
        <f t="shared" si="82"/>
        <v>0</v>
      </c>
      <c r="AC84" s="50">
        <f t="shared" si="66"/>
        <v>0</v>
      </c>
      <c r="AD84" s="51">
        <f t="shared" si="82"/>
        <v>0</v>
      </c>
      <c r="AE84" s="51">
        <f t="shared" si="82"/>
        <v>0</v>
      </c>
      <c r="AF84" s="50">
        <f t="shared" si="67"/>
        <v>0</v>
      </c>
      <c r="AG84" s="51">
        <f t="shared" si="82"/>
        <v>719</v>
      </c>
      <c r="AH84" s="51">
        <f t="shared" si="82"/>
        <v>218.9</v>
      </c>
      <c r="AI84" s="50">
        <f t="shared" si="68"/>
        <v>30.445062586926287</v>
      </c>
      <c r="AJ84" s="51">
        <f t="shared" si="82"/>
        <v>0</v>
      </c>
      <c r="AK84" s="51">
        <f t="shared" si="82"/>
        <v>499.8</v>
      </c>
      <c r="AL84" s="50" t="e">
        <f t="shared" si="69"/>
        <v>#DIV/0!</v>
      </c>
      <c r="AM84" s="51">
        <f t="shared" si="82"/>
        <v>0</v>
      </c>
      <c r="AN84" s="51">
        <f t="shared" si="82"/>
        <v>0</v>
      </c>
      <c r="AO84" s="50">
        <f t="shared" si="70"/>
        <v>0</v>
      </c>
      <c r="AP84" s="51">
        <f t="shared" si="82"/>
        <v>0</v>
      </c>
      <c r="AQ84" s="51">
        <f t="shared" si="82"/>
        <v>0</v>
      </c>
      <c r="AR84" s="50">
        <f t="shared" si="71"/>
        <v>0</v>
      </c>
      <c r="AS84" s="51">
        <f t="shared" si="82"/>
        <v>2447.6999999999998</v>
      </c>
      <c r="AT84" s="51">
        <f t="shared" si="82"/>
        <v>0</v>
      </c>
      <c r="AU84" s="50">
        <f t="shared" si="72"/>
        <v>0</v>
      </c>
      <c r="AV84" s="62"/>
      <c r="AW84" s="64"/>
    </row>
    <row r="85" spans="1:49" ht="26.25" customHeight="1" x14ac:dyDescent="0.2">
      <c r="A85" s="90"/>
      <c r="B85" s="90"/>
      <c r="C85" s="90"/>
      <c r="D85" s="8"/>
      <c r="E85" s="2" t="s">
        <v>26</v>
      </c>
      <c r="F85" s="45">
        <f>L85+O85+R85+U85+X85+AA85+AD85+AG85+AJ85+AM85+AP85+AS85</f>
        <v>0</v>
      </c>
      <c r="G85" s="45">
        <f>M85+P85+S85+V85+Y85+AB85+AE85+AH85+AK85+AN85+AQ85+AT85</f>
        <v>0</v>
      </c>
      <c r="H85" s="42">
        <f t="shared" si="57"/>
        <v>0</v>
      </c>
      <c r="I85" s="60">
        <f t="shared" si="58"/>
        <v>0</v>
      </c>
      <c r="J85" s="60">
        <f t="shared" si="59"/>
        <v>0</v>
      </c>
      <c r="K85" s="60">
        <f t="shared" si="60"/>
        <v>0</v>
      </c>
      <c r="L85" s="52">
        <f t="shared" ref="L85:P85" si="83">L99</f>
        <v>0</v>
      </c>
      <c r="M85" s="52">
        <f t="shared" si="83"/>
        <v>0</v>
      </c>
      <c r="N85" s="50">
        <f t="shared" si="61"/>
        <v>0</v>
      </c>
      <c r="O85" s="52">
        <f t="shared" si="83"/>
        <v>0</v>
      </c>
      <c r="P85" s="52">
        <f t="shared" si="83"/>
        <v>0</v>
      </c>
      <c r="Q85" s="50">
        <f t="shared" si="62"/>
        <v>0</v>
      </c>
      <c r="R85" s="52">
        <v>0</v>
      </c>
      <c r="S85" s="52">
        <f t="shared" ref="S85:Y85" si="84">S99</f>
        <v>0</v>
      </c>
      <c r="T85" s="50">
        <f t="shared" si="63"/>
        <v>0</v>
      </c>
      <c r="U85" s="52">
        <f t="shared" si="84"/>
        <v>0</v>
      </c>
      <c r="V85" s="52">
        <f t="shared" si="84"/>
        <v>0</v>
      </c>
      <c r="W85" s="50">
        <f t="shared" si="64"/>
        <v>0</v>
      </c>
      <c r="X85" s="52">
        <f t="shared" si="84"/>
        <v>0</v>
      </c>
      <c r="Y85" s="52">
        <f t="shared" si="84"/>
        <v>0</v>
      </c>
      <c r="Z85" s="50">
        <f t="shared" si="65"/>
        <v>0</v>
      </c>
      <c r="AA85" s="52">
        <v>0</v>
      </c>
      <c r="AB85" s="52">
        <f t="shared" ref="AB85:AT85" si="85">AB99</f>
        <v>0</v>
      </c>
      <c r="AC85" s="50">
        <f t="shared" si="66"/>
        <v>0</v>
      </c>
      <c r="AD85" s="52">
        <f t="shared" si="85"/>
        <v>0</v>
      </c>
      <c r="AE85" s="52">
        <f t="shared" si="85"/>
        <v>0</v>
      </c>
      <c r="AF85" s="50">
        <f t="shared" si="67"/>
        <v>0</v>
      </c>
      <c r="AG85" s="52">
        <f t="shared" si="85"/>
        <v>0</v>
      </c>
      <c r="AH85" s="52">
        <f t="shared" si="85"/>
        <v>0</v>
      </c>
      <c r="AI85" s="50">
        <f t="shared" si="68"/>
        <v>0</v>
      </c>
      <c r="AJ85" s="52">
        <f t="shared" si="85"/>
        <v>0</v>
      </c>
      <c r="AK85" s="52">
        <f t="shared" si="85"/>
        <v>0</v>
      </c>
      <c r="AL85" s="50">
        <f t="shared" si="69"/>
        <v>0</v>
      </c>
      <c r="AM85" s="52">
        <f t="shared" si="85"/>
        <v>0</v>
      </c>
      <c r="AN85" s="52">
        <f t="shared" si="85"/>
        <v>0</v>
      </c>
      <c r="AO85" s="50">
        <f t="shared" si="70"/>
        <v>0</v>
      </c>
      <c r="AP85" s="52">
        <f t="shared" si="85"/>
        <v>0</v>
      </c>
      <c r="AQ85" s="52">
        <f t="shared" si="85"/>
        <v>0</v>
      </c>
      <c r="AR85" s="50">
        <f t="shared" si="71"/>
        <v>0</v>
      </c>
      <c r="AS85" s="52">
        <f t="shared" si="85"/>
        <v>0</v>
      </c>
      <c r="AT85" s="52">
        <f t="shared" si="85"/>
        <v>0</v>
      </c>
      <c r="AU85" s="50">
        <f t="shared" si="72"/>
        <v>0</v>
      </c>
      <c r="AV85" s="62"/>
      <c r="AW85" s="65"/>
    </row>
    <row r="86" spans="1:49" ht="24" customHeight="1" x14ac:dyDescent="0.2">
      <c r="A86" s="90"/>
      <c r="B86" s="90"/>
      <c r="C86" s="90"/>
      <c r="D86" s="8"/>
      <c r="E86" s="2" t="s">
        <v>29</v>
      </c>
      <c r="F86" s="45">
        <f>L86+O86+R86+U86+X86+AA86+AD86+AG86+AJ86+AM86+AP86+AS86</f>
        <v>500</v>
      </c>
      <c r="G86" s="45">
        <f>M86+P86+S86+V86+Y86+AB86+AE86+AH86+AK86+AN86+AT86</f>
        <v>499.8</v>
      </c>
      <c r="H86" s="42">
        <f t="shared" si="57"/>
        <v>99.960000000000008</v>
      </c>
      <c r="I86" s="60">
        <f t="shared" si="58"/>
        <v>500</v>
      </c>
      <c r="J86" s="60">
        <f t="shared" si="59"/>
        <v>499.8</v>
      </c>
      <c r="K86" s="60">
        <f t="shared" si="60"/>
        <v>99.960000000000008</v>
      </c>
      <c r="L86" s="52">
        <f t="shared" ref="L86:AT86" si="86">L85</f>
        <v>0</v>
      </c>
      <c r="M86" s="52">
        <f t="shared" si="86"/>
        <v>0</v>
      </c>
      <c r="N86" s="50">
        <f t="shared" si="61"/>
        <v>0</v>
      </c>
      <c r="O86" s="52">
        <f t="shared" si="86"/>
        <v>0</v>
      </c>
      <c r="P86" s="52">
        <f t="shared" si="86"/>
        <v>0</v>
      </c>
      <c r="Q86" s="50">
        <f t="shared" si="62"/>
        <v>0</v>
      </c>
      <c r="R86" s="52">
        <f t="shared" si="86"/>
        <v>0</v>
      </c>
      <c r="S86" s="52">
        <f t="shared" si="86"/>
        <v>0</v>
      </c>
      <c r="T86" s="50">
        <f t="shared" si="63"/>
        <v>0</v>
      </c>
      <c r="U86" s="52">
        <f t="shared" si="86"/>
        <v>0</v>
      </c>
      <c r="V86" s="52">
        <f t="shared" si="86"/>
        <v>0</v>
      </c>
      <c r="W86" s="50">
        <f t="shared" si="64"/>
        <v>0</v>
      </c>
      <c r="X86" s="52">
        <f t="shared" si="86"/>
        <v>0</v>
      </c>
      <c r="Y86" s="52">
        <f t="shared" si="86"/>
        <v>0</v>
      </c>
      <c r="Z86" s="50">
        <f t="shared" si="65"/>
        <v>0</v>
      </c>
      <c r="AA86" s="52">
        <f t="shared" si="86"/>
        <v>0</v>
      </c>
      <c r="AB86" s="52">
        <f t="shared" si="86"/>
        <v>0</v>
      </c>
      <c r="AC86" s="50">
        <f t="shared" si="66"/>
        <v>0</v>
      </c>
      <c r="AD86" s="52">
        <f t="shared" si="86"/>
        <v>0</v>
      </c>
      <c r="AE86" s="52">
        <f t="shared" si="86"/>
        <v>0</v>
      </c>
      <c r="AF86" s="50">
        <f t="shared" si="67"/>
        <v>0</v>
      </c>
      <c r="AG86" s="52">
        <f>AG25-1200</f>
        <v>500</v>
      </c>
      <c r="AH86" s="52">
        <f t="shared" si="86"/>
        <v>0</v>
      </c>
      <c r="AI86" s="50">
        <f t="shared" si="68"/>
        <v>0</v>
      </c>
      <c r="AJ86" s="52">
        <f t="shared" si="86"/>
        <v>0</v>
      </c>
      <c r="AK86" s="52">
        <f>499.8</f>
        <v>499.8</v>
      </c>
      <c r="AL86" s="50" t="e">
        <f t="shared" si="69"/>
        <v>#DIV/0!</v>
      </c>
      <c r="AM86" s="52">
        <f t="shared" si="86"/>
        <v>0</v>
      </c>
      <c r="AN86" s="52">
        <v>0</v>
      </c>
      <c r="AO86" s="50">
        <f t="shared" si="70"/>
        <v>0</v>
      </c>
      <c r="AP86" s="52">
        <f t="shared" si="86"/>
        <v>0</v>
      </c>
      <c r="AQ86" s="52">
        <f t="shared" si="86"/>
        <v>0</v>
      </c>
      <c r="AR86" s="50">
        <f t="shared" si="71"/>
        <v>0</v>
      </c>
      <c r="AS86" s="52">
        <f t="shared" si="86"/>
        <v>0</v>
      </c>
      <c r="AT86" s="52">
        <f t="shared" si="86"/>
        <v>0</v>
      </c>
      <c r="AU86" s="50">
        <f t="shared" si="72"/>
        <v>0</v>
      </c>
      <c r="AV86" s="62"/>
      <c r="AW86" s="65"/>
    </row>
    <row r="87" spans="1:49" ht="12.75" customHeight="1" x14ac:dyDescent="0.2">
      <c r="A87" s="90"/>
      <c r="B87" s="90"/>
      <c r="C87" s="90"/>
      <c r="D87" s="8"/>
      <c r="E87" s="3" t="s">
        <v>41</v>
      </c>
      <c r="F87" s="45">
        <f>L87+O87+R87+U87+X87+AA87+AD87+AG87+AJ87+AM87+AP87+AS87</f>
        <v>3332.5</v>
      </c>
      <c r="G87" s="45">
        <f>M87+P87+S87+V87+Y87+AB87+AE87+AH87+AK87+AN87+AQ87+AT87</f>
        <v>584.70000000000005</v>
      </c>
      <c r="H87" s="42">
        <f t="shared" si="57"/>
        <v>17.545386346586646</v>
      </c>
      <c r="I87" s="60">
        <f t="shared" si="58"/>
        <v>3332.5</v>
      </c>
      <c r="J87" s="60">
        <f t="shared" si="59"/>
        <v>584.70000000000005</v>
      </c>
      <c r="K87" s="60">
        <f t="shared" si="60"/>
        <v>17.545386346586646</v>
      </c>
      <c r="L87" s="52">
        <v>0</v>
      </c>
      <c r="M87" s="52">
        <v>0</v>
      </c>
      <c r="N87" s="50">
        <f t="shared" si="61"/>
        <v>0</v>
      </c>
      <c r="O87" s="52">
        <f>O20</f>
        <v>600</v>
      </c>
      <c r="P87" s="52">
        <f>P17</f>
        <v>179.8</v>
      </c>
      <c r="Q87" s="50">
        <f t="shared" si="62"/>
        <v>29.966666666666669</v>
      </c>
      <c r="R87" s="52">
        <v>0</v>
      </c>
      <c r="S87" s="52">
        <v>0</v>
      </c>
      <c r="T87" s="50">
        <f t="shared" si="63"/>
        <v>0</v>
      </c>
      <c r="U87" s="52">
        <v>65.8</v>
      </c>
      <c r="V87" s="52">
        <v>186</v>
      </c>
      <c r="W87" s="50">
        <f t="shared" si="64"/>
        <v>282.67477203647417</v>
      </c>
      <c r="X87" s="52">
        <v>0</v>
      </c>
      <c r="Y87" s="55">
        <v>0</v>
      </c>
      <c r="Z87" s="50">
        <f t="shared" si="65"/>
        <v>0</v>
      </c>
      <c r="AA87" s="55">
        <v>0</v>
      </c>
      <c r="AB87" s="55">
        <v>0</v>
      </c>
      <c r="AC87" s="50">
        <f t="shared" si="66"/>
        <v>0</v>
      </c>
      <c r="AD87" s="55">
        <v>0</v>
      </c>
      <c r="AE87" s="55">
        <v>0</v>
      </c>
      <c r="AF87" s="50">
        <f t="shared" si="67"/>
        <v>0</v>
      </c>
      <c r="AG87" s="55">
        <f>AG26-551.3</f>
        <v>219</v>
      </c>
      <c r="AH87" s="55">
        <v>218.9</v>
      </c>
      <c r="AI87" s="50">
        <f t="shared" si="68"/>
        <v>99.954337899543376</v>
      </c>
      <c r="AJ87" s="55">
        <v>0</v>
      </c>
      <c r="AK87" s="55">
        <v>0</v>
      </c>
      <c r="AL87" s="50">
        <f t="shared" si="69"/>
        <v>0</v>
      </c>
      <c r="AM87" s="55">
        <v>0</v>
      </c>
      <c r="AN87" s="55">
        <v>0</v>
      </c>
      <c r="AO87" s="50">
        <f t="shared" si="70"/>
        <v>0</v>
      </c>
      <c r="AP87" s="55">
        <v>0</v>
      </c>
      <c r="AQ87" s="55">
        <v>0</v>
      </c>
      <c r="AR87" s="50">
        <f t="shared" si="71"/>
        <v>0</v>
      </c>
      <c r="AS87" s="55">
        <v>2447.6999999999998</v>
      </c>
      <c r="AT87" s="55">
        <v>0</v>
      </c>
      <c r="AU87" s="50">
        <f t="shared" si="72"/>
        <v>0</v>
      </c>
      <c r="AV87" s="62"/>
      <c r="AW87" s="65"/>
    </row>
    <row r="88" spans="1:49" ht="33.75" customHeight="1" x14ac:dyDescent="0.2">
      <c r="A88" s="90"/>
      <c r="B88" s="90"/>
      <c r="C88" s="90"/>
      <c r="D88" s="8"/>
      <c r="E88" s="2" t="s">
        <v>27</v>
      </c>
      <c r="F88" s="45">
        <f>L88+O88+R88+U88+X88+AA88+AD88+AG88+AJ88+AM88+AP88+AS88</f>
        <v>0</v>
      </c>
      <c r="G88" s="45">
        <v>0</v>
      </c>
      <c r="H88" s="42">
        <f t="shared" si="57"/>
        <v>0</v>
      </c>
      <c r="I88" s="60">
        <f t="shared" si="58"/>
        <v>0</v>
      </c>
      <c r="J88" s="60">
        <f t="shared" si="59"/>
        <v>0</v>
      </c>
      <c r="K88" s="60">
        <f t="shared" si="60"/>
        <v>0</v>
      </c>
      <c r="L88" s="52">
        <f t="shared" ref="L88:AT88" si="87">L86</f>
        <v>0</v>
      </c>
      <c r="M88" s="52">
        <f t="shared" si="87"/>
        <v>0</v>
      </c>
      <c r="N88" s="50">
        <f t="shared" si="61"/>
        <v>0</v>
      </c>
      <c r="O88" s="52">
        <f t="shared" si="87"/>
        <v>0</v>
      </c>
      <c r="P88" s="52">
        <f t="shared" si="87"/>
        <v>0</v>
      </c>
      <c r="Q88" s="50">
        <f t="shared" si="62"/>
        <v>0</v>
      </c>
      <c r="R88" s="52">
        <f t="shared" si="87"/>
        <v>0</v>
      </c>
      <c r="S88" s="52">
        <f t="shared" si="87"/>
        <v>0</v>
      </c>
      <c r="T88" s="50">
        <f t="shared" si="63"/>
        <v>0</v>
      </c>
      <c r="U88" s="52">
        <f t="shared" si="87"/>
        <v>0</v>
      </c>
      <c r="V88" s="52">
        <f t="shared" si="87"/>
        <v>0</v>
      </c>
      <c r="W88" s="50">
        <f t="shared" si="64"/>
        <v>0</v>
      </c>
      <c r="X88" s="52">
        <f t="shared" si="87"/>
        <v>0</v>
      </c>
      <c r="Y88" s="52">
        <f t="shared" si="87"/>
        <v>0</v>
      </c>
      <c r="Z88" s="50">
        <f t="shared" si="65"/>
        <v>0</v>
      </c>
      <c r="AA88" s="52">
        <f t="shared" si="87"/>
        <v>0</v>
      </c>
      <c r="AB88" s="52">
        <f t="shared" si="87"/>
        <v>0</v>
      </c>
      <c r="AC88" s="50">
        <f t="shared" si="66"/>
        <v>0</v>
      </c>
      <c r="AD88" s="52">
        <f t="shared" si="87"/>
        <v>0</v>
      </c>
      <c r="AE88" s="52">
        <f t="shared" si="87"/>
        <v>0</v>
      </c>
      <c r="AF88" s="50">
        <f t="shared" si="67"/>
        <v>0</v>
      </c>
      <c r="AG88" s="52">
        <v>0</v>
      </c>
      <c r="AH88" s="52">
        <f t="shared" si="87"/>
        <v>0</v>
      </c>
      <c r="AI88" s="50">
        <f t="shared" si="68"/>
        <v>0</v>
      </c>
      <c r="AJ88" s="52">
        <f t="shared" si="87"/>
        <v>0</v>
      </c>
      <c r="AK88" s="52">
        <v>0</v>
      </c>
      <c r="AL88" s="50">
        <f t="shared" si="69"/>
        <v>0</v>
      </c>
      <c r="AM88" s="52">
        <f t="shared" si="87"/>
        <v>0</v>
      </c>
      <c r="AN88" s="52">
        <v>0</v>
      </c>
      <c r="AO88" s="50">
        <f t="shared" si="70"/>
        <v>0</v>
      </c>
      <c r="AP88" s="52">
        <f t="shared" si="87"/>
        <v>0</v>
      </c>
      <c r="AQ88" s="52">
        <f t="shared" si="87"/>
        <v>0</v>
      </c>
      <c r="AR88" s="50">
        <f t="shared" si="71"/>
        <v>0</v>
      </c>
      <c r="AS88" s="52">
        <f t="shared" si="87"/>
        <v>0</v>
      </c>
      <c r="AT88" s="52">
        <f t="shared" si="87"/>
        <v>0</v>
      </c>
      <c r="AU88" s="50">
        <f t="shared" si="72"/>
        <v>0</v>
      </c>
      <c r="AV88" s="62"/>
      <c r="AW88" s="65"/>
    </row>
    <row r="89" spans="1:49" ht="33" customHeight="1" x14ac:dyDescent="0.2">
      <c r="A89" s="90"/>
      <c r="B89" s="90"/>
      <c r="C89" s="90"/>
      <c r="D89" s="8"/>
      <c r="E89" s="2" t="s">
        <v>30</v>
      </c>
      <c r="F89" s="45">
        <f>L89+O89+R89+U89+X89+AA89+AD89+AG89+AJ89+AM89+AP89+AS89</f>
        <v>1399.9</v>
      </c>
      <c r="G89" s="45">
        <f>M89+P89+S89+V89+Y89+AB89+AE89+AH89+AK89+AN89+AQ89+AT89</f>
        <v>1399.9</v>
      </c>
      <c r="H89" s="42">
        <f t="shared" si="57"/>
        <v>100</v>
      </c>
      <c r="I89" s="60">
        <f t="shared" si="58"/>
        <v>1399.9</v>
      </c>
      <c r="J89" s="60">
        <f t="shared" si="59"/>
        <v>1399.9</v>
      </c>
      <c r="K89" s="60">
        <f t="shared" si="60"/>
        <v>100</v>
      </c>
      <c r="L89" s="52">
        <v>0</v>
      </c>
      <c r="M89" s="52">
        <v>0</v>
      </c>
      <c r="N89" s="50">
        <f t="shared" si="61"/>
        <v>0</v>
      </c>
      <c r="O89" s="52">
        <v>0</v>
      </c>
      <c r="P89" s="52">
        <v>0</v>
      </c>
      <c r="Q89" s="50">
        <f t="shared" si="62"/>
        <v>0</v>
      </c>
      <c r="R89" s="52">
        <v>1399.9</v>
      </c>
      <c r="S89" s="52">
        <v>0</v>
      </c>
      <c r="T89" s="50">
        <f t="shared" si="63"/>
        <v>0</v>
      </c>
      <c r="U89" s="52">
        <v>0</v>
      </c>
      <c r="V89" s="52">
        <v>1399.9</v>
      </c>
      <c r="W89" s="50" t="e">
        <f t="shared" si="64"/>
        <v>#DIV/0!</v>
      </c>
      <c r="X89" s="52">
        <v>0</v>
      </c>
      <c r="Y89" s="52">
        <v>0</v>
      </c>
      <c r="Z89" s="50">
        <f t="shared" si="65"/>
        <v>0</v>
      </c>
      <c r="AA89" s="52">
        <v>0</v>
      </c>
      <c r="AB89" s="52">
        <v>0</v>
      </c>
      <c r="AC89" s="50">
        <f t="shared" si="66"/>
        <v>0</v>
      </c>
      <c r="AD89" s="52">
        <v>0</v>
      </c>
      <c r="AE89" s="52">
        <v>0</v>
      </c>
      <c r="AF89" s="50">
        <f t="shared" si="67"/>
        <v>0</v>
      </c>
      <c r="AG89" s="52">
        <v>0</v>
      </c>
      <c r="AH89" s="52">
        <v>0</v>
      </c>
      <c r="AI89" s="50">
        <f t="shared" si="68"/>
        <v>0</v>
      </c>
      <c r="AJ89" s="52">
        <v>0</v>
      </c>
      <c r="AK89" s="52">
        <v>0</v>
      </c>
      <c r="AL89" s="50">
        <f t="shared" si="69"/>
        <v>0</v>
      </c>
      <c r="AM89" s="52">
        <v>0</v>
      </c>
      <c r="AN89" s="52">
        <v>0</v>
      </c>
      <c r="AO89" s="50">
        <f t="shared" si="70"/>
        <v>0</v>
      </c>
      <c r="AP89" s="52">
        <v>0</v>
      </c>
      <c r="AQ89" s="52">
        <v>0</v>
      </c>
      <c r="AR89" s="50">
        <f t="shared" si="71"/>
        <v>0</v>
      </c>
      <c r="AS89" s="52">
        <v>0</v>
      </c>
      <c r="AT89" s="52">
        <v>0</v>
      </c>
      <c r="AU89" s="50">
        <f t="shared" si="72"/>
        <v>0</v>
      </c>
      <c r="AV89" s="62"/>
      <c r="AW89" s="66"/>
    </row>
    <row r="90" spans="1:49" ht="5.25" customHeight="1" x14ac:dyDescent="0.2">
      <c r="F90" s="33"/>
    </row>
    <row r="91" spans="1:49" ht="13.5" customHeight="1" x14ac:dyDescent="0.2"/>
    <row r="93" spans="1:49" s="34" customFormat="1" ht="15" customHeight="1" x14ac:dyDescent="0.25">
      <c r="B93" s="86" t="s">
        <v>61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35"/>
      <c r="R93" s="36" t="s">
        <v>52</v>
      </c>
      <c r="S93" s="36"/>
      <c r="T93" s="36"/>
      <c r="U93" s="36"/>
      <c r="V93" s="36"/>
      <c r="W93" s="36"/>
      <c r="X93" s="36"/>
      <c r="Y93" s="36"/>
      <c r="Z93" s="36"/>
      <c r="AG93" s="36"/>
      <c r="AH93" s="36"/>
    </row>
    <row r="94" spans="1:49" s="34" customFormat="1" ht="15.75" x14ac:dyDescent="0.2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35"/>
      <c r="R94" s="36"/>
      <c r="S94" s="36"/>
      <c r="T94" s="36"/>
      <c r="U94" s="36"/>
      <c r="V94" s="36"/>
      <c r="W94" s="36"/>
      <c r="X94" s="36"/>
      <c r="Y94" s="36"/>
      <c r="Z94" s="36"/>
      <c r="AG94" s="36"/>
      <c r="AH94" s="36"/>
    </row>
    <row r="95" spans="1:49" s="34" customFormat="1" ht="15.75" x14ac:dyDescent="0.2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35"/>
      <c r="R95" s="36"/>
      <c r="S95" s="36"/>
      <c r="T95" s="36"/>
      <c r="U95" s="36"/>
      <c r="V95" s="36"/>
      <c r="W95" s="36"/>
      <c r="X95" s="36"/>
      <c r="Y95" s="36"/>
      <c r="Z95" s="36"/>
      <c r="AG95" s="36"/>
      <c r="AH95" s="36"/>
    </row>
    <row r="96" spans="1:49" ht="15.75" x14ac:dyDescent="0.2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37"/>
      <c r="R96" s="38"/>
      <c r="S96" s="38"/>
      <c r="T96" s="38"/>
      <c r="U96" s="38"/>
      <c r="V96" s="38"/>
      <c r="W96" s="38"/>
      <c r="X96" s="38"/>
      <c r="Y96" s="38"/>
      <c r="Z96" s="38"/>
      <c r="AG96" s="38"/>
      <c r="AH96" s="38"/>
    </row>
    <row r="97" spans="2:34" ht="15.75" x14ac:dyDescent="0.2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37"/>
      <c r="R97" s="37"/>
      <c r="S97" s="37"/>
      <c r="T97" s="37"/>
      <c r="U97" s="37"/>
      <c r="V97" s="37"/>
      <c r="W97" s="37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</row>
    <row r="98" spans="2:34" ht="15.75" x14ac:dyDescent="0.2"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</row>
  </sheetData>
  <mergeCells count="68">
    <mergeCell ref="AV3:AW3"/>
    <mergeCell ref="B93:P97"/>
    <mergeCell ref="U1:AB1"/>
    <mergeCell ref="AA2:AB2"/>
    <mergeCell ref="C29:C34"/>
    <mergeCell ref="A41:C46"/>
    <mergeCell ref="A47:C52"/>
    <mergeCell ref="A53:C53"/>
    <mergeCell ref="B6:B9"/>
    <mergeCell ref="C6:C9"/>
    <mergeCell ref="A35:D40"/>
    <mergeCell ref="B29:B34"/>
    <mergeCell ref="A17:A22"/>
    <mergeCell ref="A23:A28"/>
    <mergeCell ref="A84:C89"/>
    <mergeCell ref="A76:C81"/>
    <mergeCell ref="A54:C74"/>
    <mergeCell ref="AV6:AV8"/>
    <mergeCell ref="AW6:AW8"/>
    <mergeCell ref="AW23:AW28"/>
    <mergeCell ref="D11:D16"/>
    <mergeCell ref="E6:E9"/>
    <mergeCell ref="L6:AU6"/>
    <mergeCell ref="F6:H7"/>
    <mergeCell ref="B11:B16"/>
    <mergeCell ref="B23:B28"/>
    <mergeCell ref="A29:A34"/>
    <mergeCell ref="A11:A16"/>
    <mergeCell ref="B17:B22"/>
    <mergeCell ref="C17:C22"/>
    <mergeCell ref="D29:D34"/>
    <mergeCell ref="C11:C16"/>
    <mergeCell ref="C23:C28"/>
    <mergeCell ref="D17:D22"/>
    <mergeCell ref="D23:D28"/>
    <mergeCell ref="AJ7:AL7"/>
    <mergeCell ref="AG7:AI7"/>
    <mergeCell ref="AW17:AW22"/>
    <mergeCell ref="AV23:AV28"/>
    <mergeCell ref="AV35:AV40"/>
    <mergeCell ref="AW35:AW40"/>
    <mergeCell ref="AW11:AW16"/>
    <mergeCell ref="A4:AW4"/>
    <mergeCell ref="A6:A8"/>
    <mergeCell ref="AV11:AV16"/>
    <mergeCell ref="AV17:AV22"/>
    <mergeCell ref="AV29:AV34"/>
    <mergeCell ref="AW29:AW34"/>
    <mergeCell ref="AD7:AF7"/>
    <mergeCell ref="L7:N7"/>
    <mergeCell ref="O7:Q7"/>
    <mergeCell ref="R7:T7"/>
    <mergeCell ref="U7:W7"/>
    <mergeCell ref="X7:Z7"/>
    <mergeCell ref="AA7:AC7"/>
    <mergeCell ref="AS7:AU7"/>
    <mergeCell ref="AP7:AR7"/>
    <mergeCell ref="AM7:AO7"/>
    <mergeCell ref="AW84:AW89"/>
    <mergeCell ref="AW76:AW81"/>
    <mergeCell ref="AW54:AW74"/>
    <mergeCell ref="AW47:AW52"/>
    <mergeCell ref="AW41:AW46"/>
    <mergeCell ref="AV41:AV46"/>
    <mergeCell ref="AV47:AV52"/>
    <mergeCell ref="AV54:AV74"/>
    <mergeCell ref="AV76:AV81"/>
    <mergeCell ref="AV84:AV89"/>
  </mergeCell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Header>&amp;C&amp;F</oddHeader>
  </headerFooter>
  <rowBreaks count="1" manualBreakCount="1">
    <brk id="3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</vt:lpstr>
      <vt:lpstr>план!Заголовки_для_печати</vt:lpstr>
      <vt:lpstr>план!Область_печати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Слюсаренко</dc:creator>
  <cp:lastModifiedBy>ogr1</cp:lastModifiedBy>
  <cp:lastPrinted>2021-10-14T10:03:17Z</cp:lastPrinted>
  <dcterms:created xsi:type="dcterms:W3CDTF">2017-07-13T09:34:43Z</dcterms:created>
  <dcterms:modified xsi:type="dcterms:W3CDTF">2021-10-15T13:39:38Z</dcterms:modified>
</cp:coreProperties>
</file>