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 квартал 2021" sheetId="19" r:id="rId1"/>
  </sheets>
  <definedNames>
    <definedName name="_xlnm.Print_Area" localSheetId="0">'1 квартал 2021'!$A$1:$AT$125</definedName>
  </definedNames>
  <calcPr calcId="125725" refMode="R1C1"/>
</workbook>
</file>

<file path=xl/calcChain.xml><?xml version="1.0" encoding="utf-8"?>
<calcChain xmlns="http://schemas.openxmlformats.org/spreadsheetml/2006/main">
  <c r="P102" i="19"/>
  <c r="G102"/>
  <c r="G106"/>
  <c r="AR93"/>
  <c r="AQ93"/>
  <c r="AP93"/>
  <c r="AN93"/>
  <c r="AM93"/>
  <c r="AL93"/>
  <c r="AK93"/>
  <c r="AJ93"/>
  <c r="AI93"/>
  <c r="AH93"/>
  <c r="AF93"/>
  <c r="AE93"/>
  <c r="AD93"/>
  <c r="AB93"/>
  <c r="AA93"/>
  <c r="Y93"/>
  <c r="X93"/>
  <c r="V93"/>
  <c r="G93" s="1"/>
  <c r="U93"/>
  <c r="K93"/>
  <c r="J93"/>
  <c r="I93"/>
  <c r="F93" s="1"/>
  <c r="AQ87"/>
  <c r="AO87"/>
  <c r="AN87"/>
  <c r="AK87"/>
  <c r="AH87"/>
  <c r="AF87"/>
  <c r="AE87"/>
  <c r="AB87"/>
  <c r="Y87"/>
  <c r="V87"/>
  <c r="S87"/>
  <c r="N87"/>
  <c r="M87"/>
  <c r="L87"/>
  <c r="F87" s="1"/>
  <c r="K87"/>
  <c r="J87"/>
  <c r="I87"/>
  <c r="H87"/>
  <c r="G81"/>
  <c r="F81"/>
  <c r="G75"/>
  <c r="F75"/>
  <c r="P99"/>
  <c r="P96" s="1"/>
  <c r="G107"/>
  <c r="G105"/>
  <c r="F105"/>
  <c r="F102" s="1"/>
  <c r="G104"/>
  <c r="F104"/>
  <c r="AQ102"/>
  <c r="AN102"/>
  <c r="AK102"/>
  <c r="AH102"/>
  <c r="AE102"/>
  <c r="AD102"/>
  <c r="AB102"/>
  <c r="AA102"/>
  <c r="Y102"/>
  <c r="X102"/>
  <c r="V102"/>
  <c r="U102"/>
  <c r="S102"/>
  <c r="R102"/>
  <c r="O102"/>
  <c r="M102"/>
  <c r="L102"/>
  <c r="J102"/>
  <c r="I102"/>
  <c r="AA74"/>
  <c r="U74"/>
  <c r="X74"/>
  <c r="F99"/>
  <c r="G98"/>
  <c r="F98"/>
  <c r="AQ96"/>
  <c r="AN96"/>
  <c r="AK96"/>
  <c r="AH96"/>
  <c r="AE96"/>
  <c r="AD96"/>
  <c r="AB96"/>
  <c r="AA96"/>
  <c r="Y96"/>
  <c r="X96"/>
  <c r="V96"/>
  <c r="U96"/>
  <c r="S96"/>
  <c r="R96"/>
  <c r="O96"/>
  <c r="M96"/>
  <c r="L96"/>
  <c r="J96"/>
  <c r="I96"/>
  <c r="AD74"/>
  <c r="AG74"/>
  <c r="I74"/>
  <c r="AQ56"/>
  <c r="AP56"/>
  <c r="AN56"/>
  <c r="AM56"/>
  <c r="AK56"/>
  <c r="AJ56"/>
  <c r="AH56"/>
  <c r="AG56"/>
  <c r="AE56"/>
  <c r="AD56"/>
  <c r="AB56"/>
  <c r="AA56"/>
  <c r="Y56"/>
  <c r="X56"/>
  <c r="V56"/>
  <c r="U56"/>
  <c r="S56"/>
  <c r="R56"/>
  <c r="P56"/>
  <c r="O56"/>
  <c r="M56"/>
  <c r="L56"/>
  <c r="J56"/>
  <c r="I56"/>
  <c r="AQ55"/>
  <c r="AP55"/>
  <c r="AN55"/>
  <c r="AM55"/>
  <c r="AK55"/>
  <c r="AJ55"/>
  <c r="AH55"/>
  <c r="AG55"/>
  <c r="AE55"/>
  <c r="AD55"/>
  <c r="AB55"/>
  <c r="AA55"/>
  <c r="Y55"/>
  <c r="X55"/>
  <c r="V55"/>
  <c r="U55"/>
  <c r="S55"/>
  <c r="R55"/>
  <c r="P55"/>
  <c r="O55"/>
  <c r="M55"/>
  <c r="L55"/>
  <c r="J55"/>
  <c r="I55"/>
  <c r="G87" l="1"/>
  <c r="G99"/>
  <c r="G96" s="1"/>
  <c r="F96"/>
  <c r="F55"/>
  <c r="O13"/>
  <c r="AQ15"/>
  <c r="AP15"/>
  <c r="AQ14"/>
  <c r="AP14"/>
  <c r="AQ13"/>
  <c r="AP13"/>
  <c r="AQ12"/>
  <c r="AP12"/>
  <c r="AN15"/>
  <c r="AM15"/>
  <c r="AN14"/>
  <c r="AM14"/>
  <c r="AN13"/>
  <c r="AM13"/>
  <c r="AN12"/>
  <c r="AM12"/>
  <c r="AK15"/>
  <c r="AJ15"/>
  <c r="AK14"/>
  <c r="AJ14"/>
  <c r="AK13"/>
  <c r="AJ13"/>
  <c r="AK12"/>
  <c r="AJ12"/>
  <c r="AH15"/>
  <c r="AG15"/>
  <c r="AH14"/>
  <c r="AG14"/>
  <c r="AH13"/>
  <c r="AG13"/>
  <c r="AH12"/>
  <c r="AG12"/>
  <c r="AE15"/>
  <c r="AD15"/>
  <c r="AE14"/>
  <c r="AD14"/>
  <c r="AE13"/>
  <c r="AD13"/>
  <c r="AE12"/>
  <c r="AD12"/>
  <c r="AB15"/>
  <c r="AA15"/>
  <c r="AB14"/>
  <c r="AA14"/>
  <c r="AB13"/>
  <c r="AA13"/>
  <c r="AB12"/>
  <c r="AA12"/>
  <c r="Y15"/>
  <c r="X15"/>
  <c r="Y14"/>
  <c r="X14"/>
  <c r="Y13"/>
  <c r="X13"/>
  <c r="Y12"/>
  <c r="X12"/>
  <c r="V15"/>
  <c r="U15"/>
  <c r="V14"/>
  <c r="U14"/>
  <c r="V13"/>
  <c r="U13"/>
  <c r="V12"/>
  <c r="U12"/>
  <c r="S15"/>
  <c r="R15"/>
  <c r="S14"/>
  <c r="R14"/>
  <c r="S13"/>
  <c r="R13"/>
  <c r="S12"/>
  <c r="R12"/>
  <c r="P15"/>
  <c r="O15"/>
  <c r="P14"/>
  <c r="O14"/>
  <c r="P13"/>
  <c r="P12"/>
  <c r="O12"/>
  <c r="M15"/>
  <c r="L15"/>
  <c r="M14"/>
  <c r="L14"/>
  <c r="M13"/>
  <c r="L13"/>
  <c r="M12"/>
  <c r="L12"/>
  <c r="I14"/>
  <c r="I13"/>
  <c r="J13"/>
  <c r="J12"/>
  <c r="I12"/>
  <c r="J44"/>
  <c r="I44"/>
  <c r="I16"/>
  <c r="I38"/>
  <c r="AQ44"/>
  <c r="AP44"/>
  <c r="AN44"/>
  <c r="AM44"/>
  <c r="AK44"/>
  <c r="AJ44"/>
  <c r="AH44"/>
  <c r="AG44"/>
  <c r="AE44"/>
  <c r="AD44"/>
  <c r="AB44"/>
  <c r="AA44"/>
  <c r="Y44"/>
  <c r="X44"/>
  <c r="V44"/>
  <c r="U44"/>
  <c r="S44"/>
  <c r="R44"/>
  <c r="P44"/>
  <c r="O44"/>
  <c r="M44"/>
  <c r="L44"/>
  <c r="G48"/>
  <c r="F48"/>
  <c r="G47"/>
  <c r="F47"/>
  <c r="G46"/>
  <c r="F46"/>
  <c r="Q19"/>
  <c r="T19"/>
  <c r="K30"/>
  <c r="AP74"/>
  <c r="AG68"/>
  <c r="AA10" l="1"/>
  <c r="AJ10"/>
  <c r="AM10"/>
  <c r="AP10"/>
  <c r="M10"/>
  <c r="AB10"/>
  <c r="AE10"/>
  <c r="AH10"/>
  <c r="AK10"/>
  <c r="L10"/>
  <c r="O10"/>
  <c r="R10"/>
  <c r="U10"/>
  <c r="X10"/>
  <c r="AG10"/>
  <c r="V10"/>
  <c r="Y10"/>
  <c r="AN10"/>
  <c r="AQ10"/>
  <c r="P10"/>
  <c r="S10"/>
  <c r="AD10"/>
  <c r="G44"/>
  <c r="F44"/>
  <c r="AP68"/>
  <c r="AH68"/>
  <c r="AB68"/>
  <c r="AA68"/>
  <c r="AO19"/>
  <c r="AO30"/>
  <c r="AR30"/>
  <c r="AQ57" l="1"/>
  <c r="AP57"/>
  <c r="AN57"/>
  <c r="AM57"/>
  <c r="AK57"/>
  <c r="AJ57"/>
  <c r="AH57"/>
  <c r="AG57"/>
  <c r="AE57"/>
  <c r="AD57"/>
  <c r="AB57"/>
  <c r="AA57"/>
  <c r="S57"/>
  <c r="R57"/>
  <c r="AI41" l="1"/>
  <c r="Y74" l="1"/>
  <c r="V74"/>
  <c r="S74"/>
  <c r="W74" l="1"/>
  <c r="Z74"/>
  <c r="U68"/>
  <c r="R74" l="1"/>
  <c r="T74" s="1"/>
  <c r="P74"/>
  <c r="O74"/>
  <c r="L74"/>
  <c r="M74"/>
  <c r="J74"/>
  <c r="K74" s="1"/>
  <c r="G76"/>
  <c r="AB74"/>
  <c r="AE74"/>
  <c r="AH74"/>
  <c r="AJ74"/>
  <c r="AK74"/>
  <c r="AM74"/>
  <c r="AN74"/>
  <c r="AQ74"/>
  <c r="AR74" s="1"/>
  <c r="AF73"/>
  <c r="AO73"/>
  <c r="J72"/>
  <c r="L72"/>
  <c r="M72"/>
  <c r="O72"/>
  <c r="P72"/>
  <c r="R72"/>
  <c r="S72"/>
  <c r="U72"/>
  <c r="V72"/>
  <c r="X72"/>
  <c r="Y72"/>
  <c r="AA72"/>
  <c r="AB72"/>
  <c r="AD72"/>
  <c r="AE72"/>
  <c r="AF72"/>
  <c r="AG72"/>
  <c r="AH72"/>
  <c r="AI72"/>
  <c r="AJ72"/>
  <c r="AK72"/>
  <c r="AL72"/>
  <c r="AM72"/>
  <c r="AN72"/>
  <c r="AO72"/>
  <c r="AP72"/>
  <c r="AQ72"/>
  <c r="AR72"/>
  <c r="I72"/>
  <c r="J92"/>
  <c r="K92"/>
  <c r="U92"/>
  <c r="V92"/>
  <c r="X92"/>
  <c r="Y92"/>
  <c r="AA92"/>
  <c r="AB92"/>
  <c r="AD92"/>
  <c r="AE92"/>
  <c r="AF92"/>
  <c r="AH92"/>
  <c r="AI92"/>
  <c r="AJ92"/>
  <c r="AK92"/>
  <c r="AL92"/>
  <c r="AM92"/>
  <c r="AN92"/>
  <c r="AP92"/>
  <c r="AQ92"/>
  <c r="AR92"/>
  <c r="I92"/>
  <c r="R88"/>
  <c r="S88"/>
  <c r="AA88"/>
  <c r="AD88"/>
  <c r="AE88"/>
  <c r="AF88"/>
  <c r="AG88"/>
  <c r="AJ88"/>
  <c r="AK88"/>
  <c r="AM88"/>
  <c r="AN88"/>
  <c r="AO88"/>
  <c r="P57"/>
  <c r="P88" s="1"/>
  <c r="Q57"/>
  <c r="Q88" s="1"/>
  <c r="O57"/>
  <c r="J68"/>
  <c r="K68"/>
  <c r="L68"/>
  <c r="M68"/>
  <c r="N68"/>
  <c r="O68"/>
  <c r="P68"/>
  <c r="Q68"/>
  <c r="R68"/>
  <c r="S68"/>
  <c r="T68"/>
  <c r="V68"/>
  <c r="W68"/>
  <c r="X68"/>
  <c r="Y68"/>
  <c r="Z68"/>
  <c r="AC68"/>
  <c r="AD68"/>
  <c r="AE68"/>
  <c r="AF68"/>
  <c r="AI68"/>
  <c r="AJ68"/>
  <c r="AK68"/>
  <c r="AL68"/>
  <c r="AM68"/>
  <c r="AN68"/>
  <c r="AO68"/>
  <c r="AR68"/>
  <c r="I68"/>
  <c r="K66"/>
  <c r="N66"/>
  <c r="T66"/>
  <c r="W66"/>
  <c r="AC66"/>
  <c r="AF66"/>
  <c r="AO66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AQ69"/>
  <c r="AR69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AN65"/>
  <c r="AO65"/>
  <c r="AP65"/>
  <c r="AQ65"/>
  <c r="AR65"/>
  <c r="F65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AN60"/>
  <c r="AO60"/>
  <c r="AP60"/>
  <c r="AQ60"/>
  <c r="AR60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AN61"/>
  <c r="AO61"/>
  <c r="AP61"/>
  <c r="AQ61"/>
  <c r="AR61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AN62"/>
  <c r="AO62"/>
  <c r="AP62"/>
  <c r="AQ62"/>
  <c r="AR62"/>
  <c r="J63"/>
  <c r="K63"/>
  <c r="L63"/>
  <c r="M63"/>
  <c r="N63"/>
  <c r="O63"/>
  <c r="P63"/>
  <c r="Q63"/>
  <c r="R63"/>
  <c r="S63"/>
  <c r="U63"/>
  <c r="V63"/>
  <c r="W63"/>
  <c r="X63"/>
  <c r="Y63"/>
  <c r="Z63"/>
  <c r="AD63"/>
  <c r="AE63"/>
  <c r="AF63"/>
  <c r="AJ63"/>
  <c r="AK63"/>
  <c r="AL63"/>
  <c r="AM63"/>
  <c r="AN63"/>
  <c r="AO63"/>
  <c r="AR63"/>
  <c r="I63"/>
  <c r="AL74" l="1"/>
  <c r="F74"/>
  <c r="F68"/>
  <c r="G68"/>
  <c r="AO74"/>
  <c r="AC74"/>
  <c r="Q74"/>
  <c r="O88"/>
  <c r="F92"/>
  <c r="G74"/>
  <c r="N74"/>
  <c r="H74" l="1"/>
  <c r="J14"/>
  <c r="Y57"/>
  <c r="Y88" s="1"/>
  <c r="X57"/>
  <c r="X88" s="1"/>
  <c r="V57"/>
  <c r="V88" s="1"/>
  <c r="U57"/>
  <c r="L57"/>
  <c r="L67"/>
  <c r="U88" l="1"/>
  <c r="AB88"/>
  <c r="F25" l="1"/>
  <c r="G30"/>
  <c r="F30"/>
  <c r="G29"/>
  <c r="F29"/>
  <c r="G25"/>
  <c r="K33"/>
  <c r="L33"/>
  <c r="M33"/>
  <c r="N33"/>
  <c r="O33"/>
  <c r="P33"/>
  <c r="Q33"/>
  <c r="R33"/>
  <c r="S33"/>
  <c r="U33"/>
  <c r="V33"/>
  <c r="X33"/>
  <c r="Y33"/>
  <c r="AA33"/>
  <c r="AB33"/>
  <c r="AD33"/>
  <c r="AE33"/>
  <c r="AF33"/>
  <c r="AG33"/>
  <c r="AG83" s="1"/>
  <c r="AH33"/>
  <c r="AI33"/>
  <c r="AJ33"/>
  <c r="AK33"/>
  <c r="AL33"/>
  <c r="AM33"/>
  <c r="AN33"/>
  <c r="AO33"/>
  <c r="AP33"/>
  <c r="AQ33"/>
  <c r="J33"/>
  <c r="I33"/>
  <c r="AQ59" l="1"/>
  <c r="AP59"/>
  <c r="AN59"/>
  <c r="AM59"/>
  <c r="AK59"/>
  <c r="AJ59"/>
  <c r="AH59"/>
  <c r="AG59"/>
  <c r="AE59"/>
  <c r="AD59"/>
  <c r="AB59"/>
  <c r="AA59"/>
  <c r="Y59"/>
  <c r="X59"/>
  <c r="V59"/>
  <c r="U59"/>
  <c r="S59"/>
  <c r="R59"/>
  <c r="P59"/>
  <c r="O59"/>
  <c r="M59"/>
  <c r="L59"/>
  <c r="J59"/>
  <c r="I59"/>
  <c r="K16"/>
  <c r="X16"/>
  <c r="AN16"/>
  <c r="S16"/>
  <c r="V16"/>
  <c r="AA16"/>
  <c r="AD16"/>
  <c r="AE16"/>
  <c r="AH16"/>
  <c r="AK16"/>
  <c r="AQ16"/>
  <c r="K83"/>
  <c r="N83"/>
  <c r="Q83"/>
  <c r="AF83"/>
  <c r="AL83"/>
  <c r="AO83"/>
  <c r="AR83"/>
  <c r="H84"/>
  <c r="H85"/>
  <c r="H86"/>
  <c r="I84"/>
  <c r="J84"/>
  <c r="K84"/>
  <c r="L84"/>
  <c r="M84"/>
  <c r="N84"/>
  <c r="O84"/>
  <c r="P84"/>
  <c r="Q84"/>
  <c r="R84"/>
  <c r="S84"/>
  <c r="U84"/>
  <c r="V84"/>
  <c r="X84"/>
  <c r="Y84"/>
  <c r="AA84"/>
  <c r="AB84"/>
  <c r="AD84"/>
  <c r="AE84"/>
  <c r="AF84"/>
  <c r="AG84"/>
  <c r="AH84"/>
  <c r="AI84"/>
  <c r="AJ84"/>
  <c r="AK84"/>
  <c r="AL84"/>
  <c r="AM84"/>
  <c r="AN84"/>
  <c r="AO84"/>
  <c r="AP84"/>
  <c r="AQ84"/>
  <c r="AR84"/>
  <c r="I85"/>
  <c r="J85"/>
  <c r="K85"/>
  <c r="L85"/>
  <c r="M85"/>
  <c r="N85"/>
  <c r="O85"/>
  <c r="P85"/>
  <c r="Q85"/>
  <c r="R85"/>
  <c r="S85"/>
  <c r="U85"/>
  <c r="V85"/>
  <c r="X85"/>
  <c r="Y85"/>
  <c r="AA85"/>
  <c r="AB85"/>
  <c r="AD85"/>
  <c r="AE85"/>
  <c r="AF85"/>
  <c r="AG85"/>
  <c r="AH85"/>
  <c r="AI85"/>
  <c r="AJ85"/>
  <c r="AK85"/>
  <c r="AL85"/>
  <c r="AM85"/>
  <c r="AN85"/>
  <c r="AO85"/>
  <c r="AP85"/>
  <c r="AQ85"/>
  <c r="AR85"/>
  <c r="I86"/>
  <c r="J86"/>
  <c r="K86"/>
  <c r="L86"/>
  <c r="M86"/>
  <c r="N86"/>
  <c r="O86"/>
  <c r="P86"/>
  <c r="Q86"/>
  <c r="R86"/>
  <c r="S86"/>
  <c r="U86"/>
  <c r="V86"/>
  <c r="X86"/>
  <c r="Y86"/>
  <c r="AA86"/>
  <c r="AB86"/>
  <c r="AD86"/>
  <c r="AE86"/>
  <c r="AF86"/>
  <c r="AG86"/>
  <c r="AH86"/>
  <c r="AI86"/>
  <c r="AJ86"/>
  <c r="AK86"/>
  <c r="AL86"/>
  <c r="AM86"/>
  <c r="AN86"/>
  <c r="AO86"/>
  <c r="AP86"/>
  <c r="AQ86"/>
  <c r="AR86"/>
  <c r="I88"/>
  <c r="J88"/>
  <c r="K88"/>
  <c r="L88"/>
  <c r="M88"/>
  <c r="N88"/>
  <c r="G94"/>
  <c r="F94"/>
  <c r="G92"/>
  <c r="G91"/>
  <c r="F91"/>
  <c r="AQ89"/>
  <c r="AP89"/>
  <c r="AN89"/>
  <c r="AM89"/>
  <c r="AK89"/>
  <c r="AJ89"/>
  <c r="AH89"/>
  <c r="AG89"/>
  <c r="AE89"/>
  <c r="AD89"/>
  <c r="AB89"/>
  <c r="AA89"/>
  <c r="Y89"/>
  <c r="X89"/>
  <c r="V89"/>
  <c r="U89"/>
  <c r="S89"/>
  <c r="R89"/>
  <c r="P89"/>
  <c r="O89"/>
  <c r="M89"/>
  <c r="L89"/>
  <c r="J89"/>
  <c r="I89"/>
  <c r="G82"/>
  <c r="F82"/>
  <c r="G80"/>
  <c r="F80"/>
  <c r="G79"/>
  <c r="F79"/>
  <c r="AQ77"/>
  <c r="AP77"/>
  <c r="AN77"/>
  <c r="AM77"/>
  <c r="AK77"/>
  <c r="AJ77"/>
  <c r="AH77"/>
  <c r="AG77"/>
  <c r="AE77"/>
  <c r="AD77"/>
  <c r="AB77"/>
  <c r="AA77"/>
  <c r="Y77"/>
  <c r="X77"/>
  <c r="V77"/>
  <c r="U77"/>
  <c r="S77"/>
  <c r="R77"/>
  <c r="P77"/>
  <c r="O77"/>
  <c r="M77"/>
  <c r="L77"/>
  <c r="J77"/>
  <c r="I77"/>
  <c r="F76"/>
  <c r="G63"/>
  <c r="F63"/>
  <c r="G62"/>
  <c r="F62"/>
  <c r="G61"/>
  <c r="F61"/>
  <c r="G89" l="1"/>
  <c r="F89"/>
  <c r="G86"/>
  <c r="F85"/>
  <c r="G77"/>
  <c r="AF16"/>
  <c r="J83"/>
  <c r="I83"/>
  <c r="F86"/>
  <c r="G85"/>
  <c r="Y16"/>
  <c r="AB16"/>
  <c r="AC16" s="1"/>
  <c r="G59"/>
  <c r="F77"/>
  <c r="F59"/>
  <c r="G27" l="1"/>
  <c r="G58"/>
  <c r="G69" s="1"/>
  <c r="F58"/>
  <c r="F69" s="1"/>
  <c r="AQ88"/>
  <c r="AP88"/>
  <c r="AH88"/>
  <c r="M57"/>
  <c r="J57"/>
  <c r="I57"/>
  <c r="F57" s="1"/>
  <c r="AQ67"/>
  <c r="AN67"/>
  <c r="AK67"/>
  <c r="AH67"/>
  <c r="AE67"/>
  <c r="AD67"/>
  <c r="AB67"/>
  <c r="Y67"/>
  <c r="X67"/>
  <c r="V67"/>
  <c r="S67"/>
  <c r="J67"/>
  <c r="I67"/>
  <c r="Z66"/>
  <c r="G42"/>
  <c r="F42"/>
  <c r="G41"/>
  <c r="F41"/>
  <c r="G40"/>
  <c r="F40"/>
  <c r="AQ38"/>
  <c r="AP38"/>
  <c r="AN38"/>
  <c r="AM38"/>
  <c r="AK38"/>
  <c r="AJ38"/>
  <c r="AH38"/>
  <c r="AG38"/>
  <c r="AE38"/>
  <c r="AD38"/>
  <c r="AB38"/>
  <c r="AA38"/>
  <c r="Y38"/>
  <c r="X38"/>
  <c r="V38"/>
  <c r="U38"/>
  <c r="S38"/>
  <c r="R38"/>
  <c r="P38"/>
  <c r="O38"/>
  <c r="M38"/>
  <c r="L38"/>
  <c r="J38"/>
  <c r="G37"/>
  <c r="F37"/>
  <c r="G36"/>
  <c r="F36"/>
  <c r="G35"/>
  <c r="F35"/>
  <c r="AQ83"/>
  <c r="AP83"/>
  <c r="AN83"/>
  <c r="AM83"/>
  <c r="AK83"/>
  <c r="AJ83"/>
  <c r="AH83"/>
  <c r="AE83"/>
  <c r="AD83"/>
  <c r="AB83"/>
  <c r="AA83"/>
  <c r="Y83"/>
  <c r="X83"/>
  <c r="V83"/>
  <c r="U83"/>
  <c r="S83"/>
  <c r="R83"/>
  <c r="P83"/>
  <c r="O83"/>
  <c r="M83"/>
  <c r="L83"/>
  <c r="AI30"/>
  <c r="AF30"/>
  <c r="AC30"/>
  <c r="H30"/>
  <c r="Z30"/>
  <c r="W30"/>
  <c r="T30"/>
  <c r="Q30"/>
  <c r="N30"/>
  <c r="AQ27"/>
  <c r="AP27"/>
  <c r="AN27"/>
  <c r="AM27"/>
  <c r="AK27"/>
  <c r="AJ27"/>
  <c r="AH27"/>
  <c r="AG27"/>
  <c r="AE27"/>
  <c r="AD27"/>
  <c r="AB27"/>
  <c r="Y27"/>
  <c r="X27"/>
  <c r="V27"/>
  <c r="U27"/>
  <c r="S27"/>
  <c r="R27"/>
  <c r="P27"/>
  <c r="O27"/>
  <c r="M27"/>
  <c r="L27"/>
  <c r="J27"/>
  <c r="I27"/>
  <c r="G24"/>
  <c r="AQ22"/>
  <c r="AP22"/>
  <c r="AN22"/>
  <c r="AM22"/>
  <c r="AK22"/>
  <c r="AJ22"/>
  <c r="AH22"/>
  <c r="AG22"/>
  <c r="AE22"/>
  <c r="AD22"/>
  <c r="AB22"/>
  <c r="Y22"/>
  <c r="X22"/>
  <c r="V22"/>
  <c r="U22"/>
  <c r="S22"/>
  <c r="R22"/>
  <c r="P22"/>
  <c r="O22"/>
  <c r="M22"/>
  <c r="L22"/>
  <c r="J22"/>
  <c r="I22"/>
  <c r="AF19"/>
  <c r="AC19"/>
  <c r="M67"/>
  <c r="G18"/>
  <c r="F18"/>
  <c r="L16"/>
  <c r="J16"/>
  <c r="J15"/>
  <c r="I15"/>
  <c r="I10" s="1"/>
  <c r="F14"/>
  <c r="R66" l="1"/>
  <c r="R73"/>
  <c r="AE73"/>
  <c r="AE71" s="1"/>
  <c r="AE66"/>
  <c r="AE64" s="1"/>
  <c r="M73"/>
  <c r="M66"/>
  <c r="M64" s="1"/>
  <c r="S73"/>
  <c r="S71" s="1"/>
  <c r="S66"/>
  <c r="S64" s="1"/>
  <c r="L73"/>
  <c r="L71" s="1"/>
  <c r="L66"/>
  <c r="L64" s="1"/>
  <c r="J73"/>
  <c r="J71" s="1"/>
  <c r="J66"/>
  <c r="V66"/>
  <c r="V64" s="1"/>
  <c r="V73"/>
  <c r="V71" s="1"/>
  <c r="I73"/>
  <c r="I71" s="1"/>
  <c r="I66"/>
  <c r="I64" s="1"/>
  <c r="U73"/>
  <c r="U66"/>
  <c r="AB73"/>
  <c r="AB71" s="1"/>
  <c r="AB66"/>
  <c r="AB64" s="1"/>
  <c r="G57"/>
  <c r="K27"/>
  <c r="T27"/>
  <c r="P73"/>
  <c r="P66"/>
  <c r="O66"/>
  <c r="O73"/>
  <c r="O71" s="1"/>
  <c r="AI38"/>
  <c r="F88"/>
  <c r="F83" s="1"/>
  <c r="H41"/>
  <c r="G88"/>
  <c r="G83" s="1"/>
  <c r="H68"/>
  <c r="F33"/>
  <c r="AK66"/>
  <c r="AK64" s="1"/>
  <c r="AK73"/>
  <c r="AQ66"/>
  <c r="AQ64" s="1"/>
  <c r="AQ73"/>
  <c r="AQ71" s="1"/>
  <c r="AN73"/>
  <c r="AN71" s="1"/>
  <c r="AN66"/>
  <c r="AN64" s="1"/>
  <c r="AP73"/>
  <c r="AP71" s="1"/>
  <c r="AP66"/>
  <c r="AD73"/>
  <c r="AD66"/>
  <c r="AD64" s="1"/>
  <c r="AO27"/>
  <c r="AH73"/>
  <c r="AH71" s="1"/>
  <c r="AH66"/>
  <c r="AH64" s="1"/>
  <c r="F15"/>
  <c r="AM66"/>
  <c r="AM73"/>
  <c r="AG73"/>
  <c r="AG71" s="1"/>
  <c r="AG66"/>
  <c r="X73"/>
  <c r="X66"/>
  <c r="X64" s="1"/>
  <c r="F12"/>
  <c r="AJ73"/>
  <c r="AJ66"/>
  <c r="AL27"/>
  <c r="AF74"/>
  <c r="Y73"/>
  <c r="Y66"/>
  <c r="Y64" s="1"/>
  <c r="Q27"/>
  <c r="G33"/>
  <c r="AI27"/>
  <c r="G55"/>
  <c r="G66" s="1"/>
  <c r="AR27"/>
  <c r="R16"/>
  <c r="T16" s="1"/>
  <c r="AM16"/>
  <c r="AO16" s="1"/>
  <c r="AC33"/>
  <c r="J53"/>
  <c r="AF56"/>
  <c r="AF67" s="1"/>
  <c r="P16"/>
  <c r="AJ16"/>
  <c r="Z33"/>
  <c r="O16"/>
  <c r="U16"/>
  <c r="AG16"/>
  <c r="W33"/>
  <c r="AP16"/>
  <c r="T33"/>
  <c r="F38"/>
  <c r="AA67"/>
  <c r="G38"/>
  <c r="AF13"/>
  <c r="V53"/>
  <c r="Z13"/>
  <c r="AH53"/>
  <c r="S53"/>
  <c r="AE53"/>
  <c r="AD53"/>
  <c r="Y53"/>
  <c r="Z27"/>
  <c r="W27"/>
  <c r="G15"/>
  <c r="F24"/>
  <c r="F22" s="1"/>
  <c r="N27"/>
  <c r="AF27"/>
  <c r="K13"/>
  <c r="AM67"/>
  <c r="AR13"/>
  <c r="M16"/>
  <c r="G19"/>
  <c r="G16" s="1"/>
  <c r="AI19"/>
  <c r="AI74" s="1"/>
  <c r="AA22"/>
  <c r="AA27"/>
  <c r="AC27" s="1"/>
  <c r="F66"/>
  <c r="K56"/>
  <c r="K67" s="1"/>
  <c r="AQ53"/>
  <c r="J10"/>
  <c r="M53"/>
  <c r="Z56"/>
  <c r="Z67" s="1"/>
  <c r="I53"/>
  <c r="F27"/>
  <c r="H27" s="1"/>
  <c r="AN53"/>
  <c r="G12"/>
  <c r="G22"/>
  <c r="AK53"/>
  <c r="H88"/>
  <c r="N56"/>
  <c r="N67" s="1"/>
  <c r="F19"/>
  <c r="F16" s="1"/>
  <c r="O67"/>
  <c r="G14"/>
  <c r="L53"/>
  <c r="X53"/>
  <c r="AB53"/>
  <c r="AJ67"/>
  <c r="AI16" l="1"/>
  <c r="AA73"/>
  <c r="AA71" s="1"/>
  <c r="AC71" s="1"/>
  <c r="AA66"/>
  <c r="P71"/>
  <c r="Q71" s="1"/>
  <c r="F13"/>
  <c r="F10" s="1"/>
  <c r="G56"/>
  <c r="G67" s="1"/>
  <c r="G64" s="1"/>
  <c r="P67"/>
  <c r="P64" s="1"/>
  <c r="X71"/>
  <c r="H38"/>
  <c r="AR71"/>
  <c r="F56"/>
  <c r="AM71"/>
  <c r="AO71" s="1"/>
  <c r="R67"/>
  <c r="R64" s="1"/>
  <c r="T64" s="1"/>
  <c r="AP67"/>
  <c r="AP64" s="1"/>
  <c r="AR64" s="1"/>
  <c r="AJ71"/>
  <c r="AG67"/>
  <c r="AG64" s="1"/>
  <c r="AI64" s="1"/>
  <c r="U67"/>
  <c r="U64" s="1"/>
  <c r="W64" s="1"/>
  <c r="T56"/>
  <c r="T67" s="1"/>
  <c r="AR56"/>
  <c r="AR67" s="1"/>
  <c r="AG53"/>
  <c r="AI53" s="1"/>
  <c r="AF64"/>
  <c r="AC56"/>
  <c r="AC67" s="1"/>
  <c r="AR10"/>
  <c r="AL10"/>
  <c r="AL13"/>
  <c r="F73"/>
  <c r="AP53"/>
  <c r="AR53" s="1"/>
  <c r="AI56"/>
  <c r="AI67" s="1"/>
  <c r="R53"/>
  <c r="T53" s="1"/>
  <c r="Q13"/>
  <c r="G13"/>
  <c r="G10" s="1"/>
  <c r="N13"/>
  <c r="M71"/>
  <c r="N71" s="1"/>
  <c r="AK71"/>
  <c r="AL56"/>
  <c r="AL67" s="1"/>
  <c r="AJ64"/>
  <c r="AL64" s="1"/>
  <c r="O53"/>
  <c r="O64"/>
  <c r="AO56"/>
  <c r="AO67" s="1"/>
  <c r="AM64"/>
  <c r="AO64" s="1"/>
  <c r="P53"/>
  <c r="AA53"/>
  <c r="AC53" s="1"/>
  <c r="AA64"/>
  <c r="AC64" s="1"/>
  <c r="N64"/>
  <c r="AO10"/>
  <c r="K71"/>
  <c r="G73"/>
  <c r="Z64"/>
  <c r="J64"/>
  <c r="K64" s="1"/>
  <c r="N10"/>
  <c r="K53"/>
  <c r="AO13"/>
  <c r="AD71"/>
  <c r="AF71" s="1"/>
  <c r="Y71"/>
  <c r="T13"/>
  <c r="AI13"/>
  <c r="AI71"/>
  <c r="W13"/>
  <c r="U71"/>
  <c r="W71" s="1"/>
  <c r="AC13"/>
  <c r="W10"/>
  <c r="Z53"/>
  <c r="AF53"/>
  <c r="Z10"/>
  <c r="N53"/>
  <c r="AF10"/>
  <c r="AM53"/>
  <c r="AO53" s="1"/>
  <c r="AC10"/>
  <c r="H16"/>
  <c r="H19"/>
  <c r="AI10"/>
  <c r="K10"/>
  <c r="AJ53"/>
  <c r="AL53" s="1"/>
  <c r="H12"/>
  <c r="U53"/>
  <c r="W53" s="1"/>
  <c r="W56"/>
  <c r="W67" s="1"/>
  <c r="Q56"/>
  <c r="Q67" s="1"/>
  <c r="T10"/>
  <c r="F67" l="1"/>
  <c r="F64" s="1"/>
  <c r="H64" s="1"/>
  <c r="F53"/>
  <c r="Q53"/>
  <c r="Q64"/>
  <c r="G53"/>
  <c r="Z71"/>
  <c r="H73"/>
  <c r="AL71"/>
  <c r="H55"/>
  <c r="H66" s="1"/>
  <c r="Q10"/>
  <c r="G71"/>
  <c r="R71"/>
  <c r="T71" s="1"/>
  <c r="H56"/>
  <c r="H67" s="1"/>
  <c r="H10"/>
  <c r="H13"/>
  <c r="H53" l="1"/>
  <c r="F71"/>
  <c r="H71" s="1"/>
</calcChain>
</file>

<file path=xl/sharedStrings.xml><?xml version="1.0" encoding="utf-8"?>
<sst xmlns="http://schemas.openxmlformats.org/spreadsheetml/2006/main" count="236" uniqueCount="96">
  <si>
    <t>№</t>
  </si>
  <si>
    <t>Целевой показатель, №</t>
  </si>
  <si>
    <t>Источники финансирования</t>
  </si>
  <si>
    <t>План</t>
  </si>
  <si>
    <t>Факт</t>
  </si>
  <si>
    <t>Исполнение, %</t>
  </si>
  <si>
    <t>в том числе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</si>
  <si>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</si>
  <si>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</si>
  <si>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</si>
  <si>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</si>
  <si>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</si>
  <si>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</si>
  <si>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</si>
  <si>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</si>
  <si>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</si>
  <si>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</si>
  <si>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</si>
  <si>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</si>
  <si>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</si>
  <si>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</si>
  <si>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>Ответственный исполнитель (соисполнитель)</t>
  </si>
  <si>
    <t>муниципальной программы:</t>
  </si>
  <si>
    <t>администрации города Урай</t>
  </si>
  <si>
    <t>Управление по физической культуре, спорту и туризму администрации г.Урай</t>
  </si>
  <si>
    <t>Без финансирования</t>
  </si>
  <si>
    <t>Начальник управления по физической культуре,</t>
  </si>
  <si>
    <t>спорту и туризму администрации города Урай</t>
  </si>
  <si>
    <t>В.В. Архипов</t>
  </si>
  <si>
    <t>Ведущий экономист сводно-аналитического отдела</t>
  </si>
  <si>
    <t xml:space="preserve">Управление по физической культуре, спорту и туризму администрации города Урай </t>
  </si>
  <si>
    <t>1.1.</t>
  </si>
  <si>
    <t>2.1.</t>
  </si>
  <si>
    <t>Согласовано:</t>
  </si>
  <si>
    <t>Комитет по финансам</t>
  </si>
  <si>
    <t>Внебюджетные источники</t>
  </si>
  <si>
    <t>1.2.1</t>
  </si>
  <si>
    <t>Исполнители:</t>
  </si>
  <si>
    <t>Главный специалист управления по физической культуре,</t>
  </si>
  <si>
    <t>Д.С.Сухарев, тел.: 9-10-28 (доб.364)</t>
  </si>
  <si>
    <t>1.1.1-1.1.8</t>
  </si>
  <si>
    <t>1.1.1-1.1.9</t>
  </si>
  <si>
    <t>2.1.1-2.1.2</t>
  </si>
  <si>
    <t>К.А.Кукушкина, тел.: 2-33-30</t>
  </si>
  <si>
    <t>1.</t>
  </si>
  <si>
    <t>Организация и проведение  городских физкультурных, спортивно-массовых и информационных мероприятий, пропагандирующих здоровый образ жизни, а также направленных на популяризацию физической культуры и массового спорта (1-8)</t>
  </si>
  <si>
    <t xml:space="preserve">Оказание муниципальных услуг (выполнение работ) 
в сфере физической культуры и спорта МАУ ДО ДЮСШ «Звезды Югры» (1-9)
</t>
  </si>
  <si>
    <t>1.2.</t>
  </si>
  <si>
    <t>1.3.</t>
  </si>
  <si>
    <t>Строительство объекта "Крытый каток в г.Урай" (10)</t>
  </si>
  <si>
    <t>1.4.</t>
  </si>
  <si>
    <t xml:space="preserve">МАУ ДО ДЮСШ «Старт»
</t>
  </si>
  <si>
    <t>1.5.</t>
  </si>
  <si>
    <t>Подпрограмма 2  «Создание условий для развития туризма в городе Урай»</t>
  </si>
  <si>
    <t>Подпрограмма 1  "Развитие физической культуры и спорта в городе Урай"</t>
  </si>
  <si>
    <t>2.</t>
  </si>
  <si>
    <t>2.2.</t>
  </si>
  <si>
    <t xml:space="preserve"> Выявление проблем и перспектив развития сферы туризма в  городе  Урай (11-12)</t>
  </si>
  <si>
    <t>Управление по физической культуре, спорту и туризму администрации города Урай,
управление по культуре и социальным вопросам администрации города Урай</t>
  </si>
  <si>
    <t>Разработка туристических маршрутов (11-12)</t>
  </si>
  <si>
    <t>Местный бюджет</t>
  </si>
  <si>
    <t>Иные источники финансирования</t>
  </si>
  <si>
    <t>Бюджет ХМАО-Югры</t>
  </si>
  <si>
    <t>Федеральный бюджет</t>
  </si>
  <si>
    <t xml:space="preserve">Ответственный исполнитель 
(управление по физической культуре, спорту и туризму администрации города Урай)
</t>
  </si>
  <si>
    <t>Инвестиции в объекты муниципальной собственности</t>
  </si>
  <si>
    <t>Прочие расходы</t>
  </si>
  <si>
    <t>В том числе:</t>
  </si>
  <si>
    <t xml:space="preserve">Соисполнитель 1 
(управление по культуре и социальным вопросам администрации города Урай)
</t>
  </si>
  <si>
    <t xml:space="preserve">Соисполнитель 3
(Муниципальное казенное учреждение «Управление капитального строительства города Урай»)
</t>
  </si>
  <si>
    <t>Основные мероприятия муниципальной программы
(их взаимосвязь с целевыми показателями муниципальной программы)</t>
  </si>
  <si>
    <t xml:space="preserve">Ответственный исполнитель/соисполнитель </t>
  </si>
  <si>
    <t>Финансовые затраты на реализацию 
(тыс. рублей)</t>
  </si>
  <si>
    <t>7=6/5*100</t>
  </si>
  <si>
    <t>ВСЕГО по муниципальной программе:</t>
  </si>
  <si>
    <t>"_______"_______________________ 2021 г.</t>
  </si>
  <si>
    <t>"_______"______________ 2021 г.</t>
  </si>
  <si>
    <t>1.6.</t>
  </si>
  <si>
    <t>Всего:</t>
  </si>
  <si>
    <t>Развитие сети спортивных объектов шаговой доступности (10)</t>
  </si>
  <si>
    <t xml:space="preserve">Соисполнитель 2 
(Муниципальное автономное учреждение «Спортивная школа «Старт»)
</t>
  </si>
  <si>
    <t>За счет остатков прошлых лет в рамках муниципальной программы  "Развитие Физической культуры, спорта и туризма в городе Урай на 2019-2021 годы"</t>
  </si>
  <si>
    <t>ОТЧЕТ</t>
  </si>
  <si>
    <t>о ходе исполнения комплексного плана (сетевого графика) реализации</t>
  </si>
  <si>
    <t>муниципальной программы "Развитие Физической культуры, спорта и туризма в городе Урай на 2019-2030 годы" за январь-март 2021 года</t>
  </si>
  <si>
    <t>Запрет на проведение массовых мероприятий в связи с введением режима повышенной готовности в ХМАО-Югре, связанным с угрозой распространения новой коронавирусной инфекции (COVID-19).</t>
  </si>
  <si>
    <t xml:space="preserve">Заключено соглашение о предоставлении субсидии местному бюджету из бюджета ХМАО-Югры от 18.01.2021 №09-ШД/2021; спланирован перечень оборудования для приобретения; предоставлена информация о планируемом расходовании денежных средств (02-Исх-1629 от 02.03.2021)  </t>
  </si>
  <si>
    <t>Ежемесячно проводится работа по мониторингу туристского потока. По итогам мониторинга за 1 квартал 2021 год этноцентр "Силава" посетило 187 туристов, из них 60 - дети. В гостиницах города за данный период было размещено 1223 человек. Музей истории города Урай посетило 1503 человек, из них - 1194 дети. Основные проблемы развития туризма приходятся на слаборазвитую туристскую инфраструктуру города Урай, узкий ассортимент предоставляемых услуг; недостаточное финансирование направления туризма; удаленность от больших центров, сложную транспортную схему. Перспективой развития туризма представляется в продвижении культурно-познавательного туризма, в связи с наличием в городе Культурно-исторического центра и обновленного Музея истории города Урай, обладающего интерактивными технологиями и передовым техническим оснащением, сопоставимым с ведущими музеями России. Для продвижения туристических продуктов создан электронный каталог «Добро пожаловать в Урай», созданы страницы ВКонтакте (https://vk.com/urayfirstoil) и Инстаграм (https://www.instagram.com/uraygorod/). Проведена работа по наполнению туристской карты на платформе Google. Информация для туристов и горожан о событиях и мероприятиях в городе Урай размещается на станицах сообщества «Добро пожаловать в Урай» в социальных сетях ВКонтакте и Инстаграм. Два раза в год информация о проводимых мероприятиях (с фотографиями анонсируемых мероприятий) передается в Управление по туризму ХМАО-Югры для размещения в зимнем и летнем каталогах ХМАО-Югры.</t>
  </si>
  <si>
    <t>В рамках муниципального проекта «Создание комплекса туристических (экскурсионных) маршрутов по городу Урай и Кондинскому району» в 1 квартале 2021 года разработан новый туристический маршрут «Пешеходная экскурсия «Новогодняя прогулка». Всего по итогам осуществленного мониторинга востребованности таких туристических (экскурсионных) маршрутов, их количество в отчетном периоде составило 2 единицы: 1.Обзорная автобусная экскурсия по городу «Урай – история и современность»; 2.Пешеходная экскурсия «Новогодняя прогулка».</t>
  </si>
  <si>
    <t xml:space="preserve">В соответствии с договором от 30.11.2020 №21 произведена предоплата за монтаж спортивной конструкции под скалолазный стенд (скалодром) </t>
  </si>
  <si>
    <t xml:space="preserve">Денежные средства направлены на оказание муниципальных услуг и содержание имущества МАУ «СШ «Старт» </t>
  </si>
  <si>
    <t xml:space="preserve"> Укрепление материально-технической базы спортивных учреждений (10)</t>
  </si>
  <si>
    <t>Укрепление материально- техничнской базы спортивных учреждений (10)</t>
  </si>
  <si>
    <t xml:space="preserve">Управление по физической культуре, спорту и туризму администрации города Урай,
МКУ «Управление капитального строительства города Урай», МАУ«СШ «Старт»
</t>
  </si>
  <si>
    <t xml:space="preserve">В соответствии с договорами от 07.12.2020 №№100-12/2020, 101-12/2020 произведена оплата за выполнение работ по замене сетей холодного водоснабжения и водоотведения ДС "Старт" </t>
  </si>
  <si>
    <t xml:space="preserve">Оказание муниципальных услуг (выполнение работ) 
в сфере физической культуры и спорта МАУ «СШ «Старт»   (1-9)
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</si>
</sst>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0" fillId="0" borderId="0" xfId="0" applyAlignment="1">
      <alignment horizontal="center" vertical="center"/>
    </xf>
    <xf numFmtId="0" fontId="7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left" vertical="center" wrapText="1"/>
    </xf>
    <xf numFmtId="165" fontId="5" fillId="3" borderId="1" xfId="0" applyNumberFormat="1" applyFont="1" applyFill="1" applyBorder="1" applyAlignment="1">
      <alignment horizontal="right" vertical="center"/>
    </xf>
    <xf numFmtId="165" fontId="4" fillId="3" borderId="3" xfId="0" applyNumberFormat="1" applyFont="1" applyFill="1" applyBorder="1" applyAlignment="1">
      <alignment horizontal="right" vertical="center"/>
    </xf>
    <xf numFmtId="165" fontId="4" fillId="3" borderId="1" xfId="0" applyNumberFormat="1" applyFont="1" applyFill="1" applyBorder="1" applyAlignment="1">
      <alignment horizontal="right" vertical="center"/>
    </xf>
    <xf numFmtId="165" fontId="7" fillId="0" borderId="0" xfId="0" applyNumberFormat="1" applyFont="1"/>
    <xf numFmtId="165" fontId="2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12" fillId="2" borderId="0" xfId="0" applyFont="1" applyFill="1"/>
    <xf numFmtId="0" fontId="7" fillId="2" borderId="0" xfId="0" applyFont="1" applyFill="1"/>
    <xf numFmtId="164" fontId="2" fillId="2" borderId="1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 applyProtection="1">
      <alignment horizontal="left" vertical="center" wrapText="1"/>
      <protection locked="0"/>
    </xf>
    <xf numFmtId="164" fontId="1" fillId="3" borderId="1" xfId="0" applyNumberFormat="1" applyFont="1" applyFill="1" applyBorder="1" applyAlignment="1">
      <alignment horizontal="left" vertical="center" wrapText="1"/>
    </xf>
    <xf numFmtId="165" fontId="1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165" fontId="1" fillId="3" borderId="5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165" fontId="4" fillId="3" borderId="1" xfId="0" applyNumberFormat="1" applyFont="1" applyFill="1" applyBorder="1" applyAlignment="1">
      <alignment vertical="center"/>
    </xf>
    <xf numFmtId="0" fontId="1" fillId="0" borderId="6" xfId="0" applyFont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/>
    </xf>
    <xf numFmtId="4" fontId="9" fillId="0" borderId="0" xfId="0" applyNumberFormat="1" applyFont="1"/>
    <xf numFmtId="165" fontId="9" fillId="0" borderId="0" xfId="0" applyNumberFormat="1" applyFont="1" applyFill="1"/>
    <xf numFmtId="164" fontId="2" fillId="0" borderId="1" xfId="0" applyNumberFormat="1" applyFont="1" applyFill="1" applyBorder="1" applyAlignment="1">
      <alignment horizontal="right" vertical="center"/>
    </xf>
    <xf numFmtId="165" fontId="2" fillId="3" borderId="1" xfId="0" applyNumberFormat="1" applyFont="1" applyFill="1" applyBorder="1" applyAlignment="1">
      <alignment horizontal="right" vertical="center"/>
    </xf>
    <xf numFmtId="0" fontId="7" fillId="0" borderId="0" xfId="0" applyFont="1" applyFill="1"/>
    <xf numFmtId="0" fontId="7" fillId="0" borderId="0" xfId="0" applyFont="1" applyFill="1" applyAlignment="1">
      <alignment wrapText="1"/>
    </xf>
    <xf numFmtId="165" fontId="11" fillId="0" borderId="0" xfId="0" applyNumberFormat="1" applyFont="1" applyFill="1"/>
    <xf numFmtId="0" fontId="11" fillId="0" borderId="0" xfId="0" applyFont="1" applyFill="1"/>
    <xf numFmtId="165" fontId="10" fillId="0" borderId="0" xfId="0" applyNumberFormat="1" applyFont="1" applyFill="1"/>
    <xf numFmtId="165" fontId="7" fillId="0" borderId="0" xfId="0" applyNumberFormat="1" applyFont="1" applyFill="1"/>
    <xf numFmtId="0" fontId="8" fillId="0" borderId="0" xfId="0" applyFont="1" applyFill="1"/>
    <xf numFmtId="0" fontId="8" fillId="0" borderId="0" xfId="0" applyFont="1" applyFill="1" applyAlignment="1">
      <alignment wrapText="1"/>
    </xf>
    <xf numFmtId="0" fontId="1" fillId="0" borderId="0" xfId="0" applyFont="1" applyFill="1" applyAlignment="1">
      <alignment horizontal="left"/>
    </xf>
    <xf numFmtId="165" fontId="6" fillId="2" borderId="3" xfId="0" applyNumberFormat="1" applyFont="1" applyFill="1" applyBorder="1" applyAlignment="1">
      <alignment horizontal="center" vertical="center"/>
    </xf>
    <xf numFmtId="165" fontId="5" fillId="3" borderId="3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>
      <alignment horizontal="left" vertical="center" wrapText="1"/>
    </xf>
    <xf numFmtId="0" fontId="0" fillId="0" borderId="0" xfId="0" applyFill="1"/>
    <xf numFmtId="0" fontId="12" fillId="0" borderId="0" xfId="0" applyFont="1" applyFill="1"/>
    <xf numFmtId="0" fontId="9" fillId="0" borderId="0" xfId="0" applyFont="1" applyFill="1"/>
    <xf numFmtId="0" fontId="3" fillId="0" borderId="0" xfId="0" applyFont="1" applyFill="1"/>
    <xf numFmtId="165" fontId="3" fillId="0" borderId="0" xfId="0" applyNumberFormat="1" applyFont="1" applyFill="1"/>
    <xf numFmtId="165" fontId="2" fillId="0" borderId="0" xfId="0" applyNumberFormat="1" applyFont="1" applyFill="1"/>
    <xf numFmtId="0" fontId="2" fillId="0" borderId="0" xfId="0" applyFont="1" applyFill="1"/>
    <xf numFmtId="4" fontId="9" fillId="0" borderId="0" xfId="0" applyNumberFormat="1" applyFont="1" applyFill="1"/>
    <xf numFmtId="0" fontId="13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65" fontId="14" fillId="0" borderId="0" xfId="0" applyNumberFormat="1" applyFont="1" applyFill="1"/>
    <xf numFmtId="165" fontId="15" fillId="0" borderId="0" xfId="0" applyNumberFormat="1" applyFont="1" applyFill="1"/>
    <xf numFmtId="165" fontId="6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right" vertical="center"/>
    </xf>
    <xf numFmtId="165" fontId="1" fillId="0" borderId="0" xfId="0" applyNumberFormat="1" applyFont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left" vertical="center" wrapText="1"/>
    </xf>
    <xf numFmtId="165" fontId="2" fillId="2" borderId="3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2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3" borderId="3" xfId="0" applyFont="1" applyFill="1" applyBorder="1" applyAlignment="1">
      <alignment wrapText="1"/>
    </xf>
    <xf numFmtId="165" fontId="1" fillId="3" borderId="3" xfId="0" applyNumberFormat="1" applyFont="1" applyFill="1" applyBorder="1" applyAlignment="1">
      <alignment horizontal="right" vertical="center"/>
    </xf>
    <xf numFmtId="165" fontId="1" fillId="2" borderId="0" xfId="0" applyNumberFormat="1" applyFont="1" applyFill="1" applyBorder="1" applyAlignment="1">
      <alignment horizontal="right" vertical="center"/>
    </xf>
    <xf numFmtId="165" fontId="11" fillId="2" borderId="0" xfId="0" applyNumberFormat="1" applyFont="1" applyFill="1" applyAlignment="1">
      <alignment vertical="center"/>
    </xf>
    <xf numFmtId="0" fontId="11" fillId="2" borderId="0" xfId="0" applyFont="1" applyFill="1"/>
    <xf numFmtId="0" fontId="2" fillId="3" borderId="2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11" fillId="0" borderId="0" xfId="0" applyFont="1"/>
    <xf numFmtId="165" fontId="1" fillId="2" borderId="0" xfId="0" applyNumberFormat="1" applyFont="1" applyFill="1" applyBorder="1" applyAlignment="1">
      <alignment horizontal="center" vertical="center"/>
    </xf>
    <xf numFmtId="0" fontId="11" fillId="0" borderId="0" xfId="0" applyFont="1" applyBorder="1"/>
    <xf numFmtId="165" fontId="6" fillId="2" borderId="1" xfId="0" applyNumberFormat="1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horizontal="center" vertical="center"/>
    </xf>
    <xf numFmtId="165" fontId="16" fillId="2" borderId="0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/>
    <xf numFmtId="0" fontId="1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165" fontId="12" fillId="0" borderId="0" xfId="0" applyNumberFormat="1" applyFont="1" applyFill="1"/>
    <xf numFmtId="0" fontId="2" fillId="0" borderId="4" xfId="0" applyFont="1" applyFill="1" applyBorder="1"/>
    <xf numFmtId="0" fontId="2" fillId="0" borderId="4" xfId="0" applyFont="1" applyFill="1" applyBorder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165" fontId="1" fillId="0" borderId="0" xfId="0" applyNumberFormat="1" applyFont="1" applyFill="1"/>
    <xf numFmtId="165" fontId="11" fillId="0" borderId="0" xfId="0" applyNumberFormat="1" applyFont="1"/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165" fontId="6" fillId="3" borderId="3" xfId="0" applyNumberFormat="1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center" vertical="center"/>
    </xf>
    <xf numFmtId="165" fontId="6" fillId="3" borderId="5" xfId="0" applyNumberFormat="1" applyFont="1" applyFill="1" applyBorder="1" applyAlignment="1">
      <alignment horizontal="center" vertical="center"/>
    </xf>
    <xf numFmtId="165" fontId="1" fillId="3" borderId="3" xfId="0" applyNumberFormat="1" applyFont="1" applyFill="1" applyBorder="1" applyAlignment="1">
      <alignment horizontal="center" vertical="center"/>
    </xf>
    <xf numFmtId="165" fontId="1" fillId="3" borderId="2" xfId="0" applyNumberFormat="1" applyFont="1" applyFill="1" applyBorder="1" applyAlignment="1">
      <alignment horizontal="center" vertical="center"/>
    </xf>
    <xf numFmtId="165" fontId="1" fillId="3" borderId="5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5" fontId="1" fillId="2" borderId="5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2" fillId="0" borderId="2" xfId="0" applyFont="1" applyBorder="1"/>
    <xf numFmtId="0" fontId="12" fillId="0" borderId="5" xfId="0" applyFont="1" applyBorder="1"/>
    <xf numFmtId="0" fontId="2" fillId="3" borderId="5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W125"/>
  <sheetViews>
    <sheetView tabSelected="1" view="pageBreakPreview" zoomScale="70" zoomScaleNormal="40" zoomScaleSheetLayoutView="70" workbookViewId="0">
      <pane xSplit="8" ySplit="8" topLeftCell="AM40" activePane="bottomRight" state="frozen"/>
      <selection pane="topRight" activeCell="I1" sqref="I1"/>
      <selection pane="bottomLeft" activeCell="A8" sqref="A8"/>
      <selection pane="bottomRight" activeCell="B27" sqref="B27:B32"/>
    </sheetView>
  </sheetViews>
  <sheetFormatPr defaultRowHeight="15"/>
  <cols>
    <col min="1" max="1" width="8" customWidth="1"/>
    <col min="2" max="2" width="42.5703125" customWidth="1"/>
    <col min="3" max="3" width="15.42578125" customWidth="1"/>
    <col min="4" max="4" width="9.42578125" hidden="1" customWidth="1"/>
    <col min="5" max="5" width="20.140625" customWidth="1"/>
    <col min="6" max="8" width="12.5703125" customWidth="1"/>
    <col min="9" max="10" width="10.85546875" customWidth="1"/>
    <col min="11" max="11" width="11.42578125" customWidth="1"/>
    <col min="12" max="13" width="10.85546875" customWidth="1"/>
    <col min="14" max="14" width="11.42578125" customWidth="1"/>
    <col min="15" max="16" width="10.85546875" customWidth="1"/>
    <col min="17" max="17" width="11.42578125" customWidth="1"/>
    <col min="18" max="19" width="10.85546875" customWidth="1"/>
    <col min="20" max="20" width="11.42578125" customWidth="1"/>
    <col min="21" max="22" width="10.85546875" customWidth="1"/>
    <col min="23" max="23" width="11.42578125" customWidth="1"/>
    <col min="24" max="25" width="10.85546875" customWidth="1"/>
    <col min="26" max="26" width="11.42578125" customWidth="1"/>
    <col min="27" max="28" width="10.85546875" customWidth="1"/>
    <col min="29" max="29" width="11.42578125" customWidth="1"/>
    <col min="30" max="31" width="10.85546875" customWidth="1"/>
    <col min="32" max="32" width="11.42578125" customWidth="1"/>
    <col min="33" max="34" width="10.85546875" customWidth="1"/>
    <col min="35" max="35" width="11.42578125" customWidth="1"/>
    <col min="36" max="37" width="10.85546875" style="12" customWidth="1"/>
    <col min="38" max="38" width="11.42578125" style="12" customWidth="1"/>
    <col min="39" max="40" width="10.85546875" style="12" customWidth="1"/>
    <col min="41" max="41" width="11.42578125" style="12" customWidth="1"/>
    <col min="42" max="43" width="10.85546875" style="12" customWidth="1"/>
    <col min="44" max="44" width="11.42578125" style="12" customWidth="1"/>
    <col min="45" max="45" width="62" customWidth="1"/>
    <col min="46" max="46" width="50.42578125" customWidth="1"/>
    <col min="47" max="48" width="11.85546875" customWidth="1"/>
  </cols>
  <sheetData>
    <row r="1" spans="1:49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7"/>
      <c r="AK1" s="47"/>
      <c r="AL1" s="47"/>
      <c r="AM1" s="47"/>
      <c r="AN1" s="47"/>
      <c r="AO1" s="47"/>
      <c r="AP1" s="47"/>
      <c r="AQ1" s="47"/>
      <c r="AR1" s="47"/>
      <c r="AS1" s="46"/>
      <c r="AT1" s="46"/>
    </row>
    <row r="2" spans="1:49" ht="18.75">
      <c r="A2" s="128" t="s">
        <v>82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48"/>
      <c r="O2" s="29"/>
      <c r="P2" s="48"/>
      <c r="Q2" s="48"/>
      <c r="R2" s="48"/>
      <c r="S2" s="48"/>
      <c r="T2" s="48"/>
      <c r="U2" s="29"/>
      <c r="V2" s="48"/>
      <c r="W2" s="29"/>
      <c r="X2" s="29"/>
      <c r="Y2" s="29"/>
      <c r="Z2" s="29"/>
      <c r="AA2" s="48"/>
      <c r="AB2" s="48"/>
      <c r="AC2" s="48"/>
      <c r="AD2" s="29"/>
      <c r="AE2" s="48"/>
      <c r="AF2" s="48"/>
      <c r="AG2" s="48"/>
      <c r="AH2" s="29"/>
      <c r="AI2" s="48"/>
      <c r="AJ2" s="49"/>
      <c r="AK2" s="49"/>
      <c r="AL2" s="50"/>
      <c r="AM2" s="50"/>
      <c r="AN2" s="50"/>
      <c r="AO2" s="49"/>
      <c r="AP2" s="49"/>
      <c r="AQ2" s="49"/>
      <c r="AR2" s="49"/>
      <c r="AS2" s="48"/>
      <c r="AT2" s="53"/>
      <c r="AU2" s="28"/>
    </row>
    <row r="3" spans="1:49" ht="18.75">
      <c r="A3" s="128" t="s">
        <v>83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29"/>
      <c r="O3" s="29"/>
      <c r="P3" s="29"/>
      <c r="Q3" s="48"/>
      <c r="R3" s="29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51"/>
      <c r="AK3" s="51"/>
      <c r="AL3" s="51"/>
      <c r="AM3" s="51"/>
      <c r="AN3" s="51"/>
      <c r="AO3" s="51"/>
      <c r="AP3" s="51"/>
      <c r="AQ3" s="51"/>
      <c r="AR3" s="52"/>
      <c r="AS3" s="48"/>
      <c r="AT3" s="53"/>
      <c r="AU3" s="28"/>
    </row>
    <row r="4" spans="1:49" ht="18.75">
      <c r="A4" s="128" t="s">
        <v>84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29"/>
      <c r="O4" s="57"/>
      <c r="P4" s="57"/>
      <c r="Q4" s="29"/>
      <c r="R4" s="29"/>
      <c r="S4" s="36"/>
      <c r="T4" s="36"/>
      <c r="U4" s="58"/>
      <c r="V4" s="58"/>
      <c r="W4" s="36"/>
      <c r="X4" s="36"/>
      <c r="Y4" s="36"/>
      <c r="Z4" s="36"/>
      <c r="AA4" s="36"/>
      <c r="AB4" s="36"/>
      <c r="AC4" s="36"/>
      <c r="AD4" s="58"/>
      <c r="AE4" s="36"/>
      <c r="AF4" s="36"/>
      <c r="AG4" s="36"/>
      <c r="AH4" s="36"/>
      <c r="AI4" s="36"/>
      <c r="AJ4" s="51"/>
      <c r="AK4" s="51"/>
      <c r="AL4" s="51"/>
      <c r="AM4" s="51"/>
      <c r="AN4" s="51"/>
      <c r="AO4" s="51"/>
      <c r="AP4" s="51"/>
      <c r="AQ4" s="51"/>
      <c r="AR4" s="52"/>
      <c r="AS4" s="48"/>
      <c r="AT4" s="53"/>
      <c r="AU4" s="28"/>
    </row>
    <row r="5" spans="1:49" ht="18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29"/>
      <c r="N5" s="29"/>
      <c r="O5" s="29"/>
      <c r="P5" s="29"/>
      <c r="Q5" s="48"/>
      <c r="R5" s="29"/>
      <c r="S5" s="48"/>
      <c r="T5" s="29"/>
      <c r="U5" s="29"/>
      <c r="V5" s="29"/>
      <c r="W5" s="48"/>
      <c r="X5" s="48"/>
      <c r="Y5" s="29"/>
      <c r="Z5" s="48"/>
      <c r="AA5" s="29"/>
      <c r="AB5" s="29"/>
      <c r="AC5" s="29"/>
      <c r="AD5" s="29"/>
      <c r="AE5" s="29"/>
      <c r="AF5" s="29"/>
      <c r="AG5" s="29"/>
      <c r="AH5" s="48"/>
      <c r="AI5" s="48"/>
      <c r="AJ5" s="50"/>
      <c r="AK5" s="50"/>
      <c r="AL5" s="50"/>
      <c r="AM5" s="50"/>
      <c r="AN5" s="50"/>
      <c r="AO5" s="50"/>
      <c r="AP5" s="49"/>
      <c r="AQ5" s="49"/>
      <c r="AR5" s="49"/>
      <c r="AS5" s="48"/>
      <c r="AT5" s="53"/>
      <c r="AU5" s="28"/>
    </row>
    <row r="6" spans="1:49" ht="32.25" customHeight="1">
      <c r="A6" s="170" t="s">
        <v>0</v>
      </c>
      <c r="B6" s="170" t="s">
        <v>70</v>
      </c>
      <c r="C6" s="170" t="s">
        <v>71</v>
      </c>
      <c r="D6" s="170" t="s">
        <v>1</v>
      </c>
      <c r="E6" s="170" t="s">
        <v>2</v>
      </c>
      <c r="F6" s="158" t="s">
        <v>72</v>
      </c>
      <c r="G6" s="158"/>
      <c r="H6" s="158"/>
      <c r="I6" s="170" t="s">
        <v>6</v>
      </c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 t="s">
        <v>19</v>
      </c>
      <c r="AT6" s="170" t="s">
        <v>20</v>
      </c>
      <c r="AU6" s="75"/>
      <c r="AV6" s="76"/>
      <c r="AW6" s="76"/>
    </row>
    <row r="7" spans="1:49">
      <c r="A7" s="170"/>
      <c r="B7" s="170"/>
      <c r="C7" s="170"/>
      <c r="D7" s="170"/>
      <c r="E7" s="170"/>
      <c r="F7" s="158"/>
      <c r="G7" s="158"/>
      <c r="H7" s="158"/>
      <c r="I7" s="170" t="s">
        <v>7</v>
      </c>
      <c r="J7" s="170"/>
      <c r="K7" s="170"/>
      <c r="L7" s="170" t="s">
        <v>8</v>
      </c>
      <c r="M7" s="170"/>
      <c r="N7" s="170"/>
      <c r="O7" s="170" t="s">
        <v>9</v>
      </c>
      <c r="P7" s="170"/>
      <c r="Q7" s="170"/>
      <c r="R7" s="170" t="s">
        <v>10</v>
      </c>
      <c r="S7" s="170"/>
      <c r="T7" s="170"/>
      <c r="U7" s="170" t="s">
        <v>11</v>
      </c>
      <c r="V7" s="170"/>
      <c r="W7" s="170"/>
      <c r="X7" s="170" t="s">
        <v>12</v>
      </c>
      <c r="Y7" s="170"/>
      <c r="Z7" s="170"/>
      <c r="AA7" s="170" t="s">
        <v>13</v>
      </c>
      <c r="AB7" s="170"/>
      <c r="AC7" s="170"/>
      <c r="AD7" s="170" t="s">
        <v>14</v>
      </c>
      <c r="AE7" s="170"/>
      <c r="AF7" s="170"/>
      <c r="AG7" s="170" t="s">
        <v>15</v>
      </c>
      <c r="AH7" s="170"/>
      <c r="AI7" s="170"/>
      <c r="AJ7" s="170" t="s">
        <v>16</v>
      </c>
      <c r="AK7" s="170"/>
      <c r="AL7" s="170"/>
      <c r="AM7" s="170" t="s">
        <v>17</v>
      </c>
      <c r="AN7" s="170"/>
      <c r="AO7" s="170"/>
      <c r="AP7" s="170" t="s">
        <v>18</v>
      </c>
      <c r="AQ7" s="170"/>
      <c r="AR7" s="170"/>
      <c r="AS7" s="170"/>
      <c r="AT7" s="170"/>
      <c r="AU7" s="75"/>
      <c r="AV7" s="76"/>
      <c r="AW7" s="76"/>
    </row>
    <row r="8" spans="1:49" ht="30" customHeight="1">
      <c r="A8" s="170"/>
      <c r="B8" s="170"/>
      <c r="C8" s="170"/>
      <c r="D8" s="170"/>
      <c r="E8" s="170"/>
      <c r="F8" s="77" t="s">
        <v>3</v>
      </c>
      <c r="G8" s="77" t="s">
        <v>4</v>
      </c>
      <c r="H8" s="78" t="s">
        <v>5</v>
      </c>
      <c r="I8" s="55" t="s">
        <v>3</v>
      </c>
      <c r="J8" s="55" t="s">
        <v>4</v>
      </c>
      <c r="K8" s="56" t="s">
        <v>5</v>
      </c>
      <c r="L8" s="55" t="s">
        <v>3</v>
      </c>
      <c r="M8" s="55" t="s">
        <v>4</v>
      </c>
      <c r="N8" s="56" t="s">
        <v>5</v>
      </c>
      <c r="O8" s="55" t="s">
        <v>3</v>
      </c>
      <c r="P8" s="55" t="s">
        <v>4</v>
      </c>
      <c r="Q8" s="56" t="s">
        <v>5</v>
      </c>
      <c r="R8" s="55" t="s">
        <v>3</v>
      </c>
      <c r="S8" s="55" t="s">
        <v>4</v>
      </c>
      <c r="T8" s="56" t="s">
        <v>5</v>
      </c>
      <c r="U8" s="55" t="s">
        <v>3</v>
      </c>
      <c r="V8" s="55" t="s">
        <v>4</v>
      </c>
      <c r="W8" s="56" t="s">
        <v>5</v>
      </c>
      <c r="X8" s="55" t="s">
        <v>3</v>
      </c>
      <c r="Y8" s="55" t="s">
        <v>4</v>
      </c>
      <c r="Z8" s="56" t="s">
        <v>5</v>
      </c>
      <c r="AA8" s="55" t="s">
        <v>3</v>
      </c>
      <c r="AB8" s="55" t="s">
        <v>4</v>
      </c>
      <c r="AC8" s="56" t="s">
        <v>5</v>
      </c>
      <c r="AD8" s="55" t="s">
        <v>3</v>
      </c>
      <c r="AE8" s="55" t="s">
        <v>4</v>
      </c>
      <c r="AF8" s="56" t="s">
        <v>5</v>
      </c>
      <c r="AG8" s="55" t="s">
        <v>3</v>
      </c>
      <c r="AH8" s="55" t="s">
        <v>4</v>
      </c>
      <c r="AI8" s="56" t="s">
        <v>5</v>
      </c>
      <c r="AJ8" s="55" t="s">
        <v>3</v>
      </c>
      <c r="AK8" s="55" t="s">
        <v>4</v>
      </c>
      <c r="AL8" s="56" t="s">
        <v>5</v>
      </c>
      <c r="AM8" s="55" t="s">
        <v>3</v>
      </c>
      <c r="AN8" s="55" t="s">
        <v>4</v>
      </c>
      <c r="AO8" s="56" t="s">
        <v>5</v>
      </c>
      <c r="AP8" s="55" t="s">
        <v>3</v>
      </c>
      <c r="AQ8" s="55" t="s">
        <v>4</v>
      </c>
      <c r="AR8" s="56" t="s">
        <v>5</v>
      </c>
      <c r="AS8" s="170"/>
      <c r="AT8" s="170"/>
      <c r="AU8" s="75"/>
      <c r="AV8" s="76"/>
      <c r="AW8" s="76"/>
    </row>
    <row r="9" spans="1:49" s="1" customFormat="1">
      <c r="A9" s="79">
        <v>1</v>
      </c>
      <c r="B9" s="79">
        <v>2</v>
      </c>
      <c r="C9" s="79">
        <v>3</v>
      </c>
      <c r="D9" s="79">
        <v>4</v>
      </c>
      <c r="E9" s="79">
        <v>4</v>
      </c>
      <c r="F9" s="80">
        <v>5</v>
      </c>
      <c r="G9" s="80">
        <v>6</v>
      </c>
      <c r="H9" s="81" t="s">
        <v>73</v>
      </c>
      <c r="I9" s="79">
        <v>8</v>
      </c>
      <c r="J9" s="79">
        <v>9</v>
      </c>
      <c r="K9" s="79">
        <v>10</v>
      </c>
      <c r="L9" s="79">
        <v>11</v>
      </c>
      <c r="M9" s="79">
        <v>12</v>
      </c>
      <c r="N9" s="79">
        <v>13</v>
      </c>
      <c r="O9" s="82">
        <v>14</v>
      </c>
      <c r="P9" s="82">
        <v>15</v>
      </c>
      <c r="Q9" s="82">
        <v>16</v>
      </c>
      <c r="R9" s="82">
        <v>17</v>
      </c>
      <c r="S9" s="82">
        <v>18</v>
      </c>
      <c r="T9" s="82">
        <v>19</v>
      </c>
      <c r="U9" s="82">
        <v>20</v>
      </c>
      <c r="V9" s="82">
        <v>21</v>
      </c>
      <c r="W9" s="82">
        <v>22</v>
      </c>
      <c r="X9" s="82">
        <v>23</v>
      </c>
      <c r="Y9" s="82">
        <v>24</v>
      </c>
      <c r="Z9" s="82">
        <v>25</v>
      </c>
      <c r="AA9" s="82">
        <v>26</v>
      </c>
      <c r="AB9" s="82">
        <v>27</v>
      </c>
      <c r="AC9" s="82">
        <v>28</v>
      </c>
      <c r="AD9" s="82">
        <v>29</v>
      </c>
      <c r="AE9" s="82">
        <v>30</v>
      </c>
      <c r="AF9" s="82">
        <v>31</v>
      </c>
      <c r="AG9" s="82">
        <v>32</v>
      </c>
      <c r="AH9" s="82">
        <v>33</v>
      </c>
      <c r="AI9" s="82">
        <v>34</v>
      </c>
      <c r="AJ9" s="11">
        <v>35</v>
      </c>
      <c r="AK9" s="11">
        <v>36</v>
      </c>
      <c r="AL9" s="11">
        <v>37</v>
      </c>
      <c r="AM9" s="11">
        <v>38</v>
      </c>
      <c r="AN9" s="11">
        <v>39</v>
      </c>
      <c r="AO9" s="11">
        <v>40</v>
      </c>
      <c r="AP9" s="11">
        <v>41</v>
      </c>
      <c r="AQ9" s="11">
        <v>42</v>
      </c>
      <c r="AR9" s="11">
        <v>43</v>
      </c>
      <c r="AS9" s="82">
        <v>44</v>
      </c>
      <c r="AT9" s="82">
        <v>45</v>
      </c>
      <c r="AU9" s="83"/>
      <c r="AV9" s="84"/>
      <c r="AW9" s="84"/>
    </row>
    <row r="10" spans="1:49" s="13" customFormat="1" ht="22.5" customHeight="1">
      <c r="A10" s="171" t="s">
        <v>44</v>
      </c>
      <c r="B10" s="174" t="s">
        <v>54</v>
      </c>
      <c r="C10" s="85"/>
      <c r="D10" s="177"/>
      <c r="E10" s="4" t="s">
        <v>78</v>
      </c>
      <c r="F10" s="7">
        <f>F12+F13+F14+F15</f>
        <v>152486.1</v>
      </c>
      <c r="G10" s="7">
        <f t="shared" ref="G10:J10" si="0">G12+G13+G14+G15</f>
        <v>30650</v>
      </c>
      <c r="H10" s="7">
        <f>G10/F10*100</f>
        <v>20.100192738879148</v>
      </c>
      <c r="I10" s="7">
        <f>I12+I13+I14+I15</f>
        <v>1650</v>
      </c>
      <c r="J10" s="7">
        <f t="shared" si="0"/>
        <v>1650</v>
      </c>
      <c r="K10" s="7">
        <f>J10/I10*100</f>
        <v>100</v>
      </c>
      <c r="L10" s="7">
        <f>L12+L13+L14+L15</f>
        <v>15500</v>
      </c>
      <c r="M10" s="7">
        <f t="shared" ref="M10" si="1">M12+M13+M14+M15</f>
        <v>15500</v>
      </c>
      <c r="N10" s="7">
        <f>M10/L10*100</f>
        <v>100</v>
      </c>
      <c r="O10" s="7">
        <f>O12+O13+O14+O15</f>
        <v>13701.2</v>
      </c>
      <c r="P10" s="7">
        <f t="shared" ref="P10" si="2">P12+P13+P14+P15</f>
        <v>13500</v>
      </c>
      <c r="Q10" s="7">
        <f>P10/O10*100</f>
        <v>98.531515487694492</v>
      </c>
      <c r="R10" s="7">
        <f>R12+R13+R14+R15</f>
        <v>13150.2</v>
      </c>
      <c r="S10" s="7">
        <f t="shared" ref="S10" si="3">S12+S13+S14+S15</f>
        <v>0</v>
      </c>
      <c r="T10" s="7">
        <f>S10/R10*100</f>
        <v>0</v>
      </c>
      <c r="U10" s="7">
        <f>U12+U13+U14+U15</f>
        <v>21881.3</v>
      </c>
      <c r="V10" s="7">
        <f t="shared" ref="V10" si="4">V12+V13+V14+V15</f>
        <v>0</v>
      </c>
      <c r="W10" s="7">
        <f>V10/U10*100</f>
        <v>0</v>
      </c>
      <c r="X10" s="7">
        <f>X12+X13+X14+X15</f>
        <v>14028.7</v>
      </c>
      <c r="Y10" s="7">
        <f t="shared" ref="Y10" si="5">Y12+Y13+Y14+Y15</f>
        <v>0</v>
      </c>
      <c r="Z10" s="7">
        <f>Y10/X10*100</f>
        <v>0</v>
      </c>
      <c r="AA10" s="7">
        <f>AA12+AA13+AA14+AA15</f>
        <v>14750</v>
      </c>
      <c r="AB10" s="7">
        <f t="shared" ref="AB10" si="6">AB12+AB13+AB14+AB15</f>
        <v>0</v>
      </c>
      <c r="AC10" s="7">
        <f>AB10/AA10*100</f>
        <v>0</v>
      </c>
      <c r="AD10" s="7">
        <f>AD12+AD13+AD14+AD15</f>
        <v>10010.4</v>
      </c>
      <c r="AE10" s="7">
        <f t="shared" ref="AE10" si="7">AE12+AE13+AE14+AE15</f>
        <v>0</v>
      </c>
      <c r="AF10" s="7">
        <f>AE10/AD10*100</f>
        <v>0</v>
      </c>
      <c r="AG10" s="7">
        <f>AG12+AG13+AG14+AG15</f>
        <v>8530.2000000000007</v>
      </c>
      <c r="AH10" s="7">
        <f t="shared" ref="AH10" si="8">AH12+AH13+AH14+AH15</f>
        <v>0</v>
      </c>
      <c r="AI10" s="7">
        <f>AH10/AG10*100</f>
        <v>0</v>
      </c>
      <c r="AJ10" s="7">
        <f>AJ12+AJ13+AJ14+AJ15</f>
        <v>13020.8</v>
      </c>
      <c r="AK10" s="7">
        <f t="shared" ref="AK10" si="9">AK12+AK13+AK14+AK15</f>
        <v>0</v>
      </c>
      <c r="AL10" s="7">
        <f>AK10/AJ10*100</f>
        <v>0</v>
      </c>
      <c r="AM10" s="7">
        <f>AM12+AM13+AM14+AM15</f>
        <v>8535.2000000000007</v>
      </c>
      <c r="AN10" s="7">
        <f t="shared" ref="AN10" si="10">AN12+AN13+AN14+AN15</f>
        <v>0</v>
      </c>
      <c r="AO10" s="7">
        <f>AN10/AM10*100</f>
        <v>0</v>
      </c>
      <c r="AP10" s="7">
        <f>AP12+AP13+AP14+AP15</f>
        <v>17728.099999999999</v>
      </c>
      <c r="AQ10" s="7">
        <f t="shared" ref="AQ10" si="11">AQ12+AQ13+AQ14+AQ15</f>
        <v>0</v>
      </c>
      <c r="AR10" s="7">
        <f>AQ10/AP10*100</f>
        <v>0</v>
      </c>
      <c r="AS10" s="86"/>
      <c r="AT10" s="86"/>
      <c r="AU10" s="87"/>
      <c r="AV10" s="88"/>
      <c r="AW10" s="89"/>
    </row>
    <row r="11" spans="1:49" s="13" customFormat="1" ht="33" customHeight="1">
      <c r="A11" s="172"/>
      <c r="B11" s="175"/>
      <c r="C11" s="90"/>
      <c r="D11" s="178"/>
      <c r="E11" s="4" t="s">
        <v>63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86"/>
      <c r="AT11" s="86"/>
      <c r="AU11" s="87"/>
      <c r="AV11" s="89"/>
      <c r="AW11" s="89"/>
    </row>
    <row r="12" spans="1:49" s="13" customFormat="1" ht="33" customHeight="1">
      <c r="A12" s="172"/>
      <c r="B12" s="175"/>
      <c r="C12" s="90"/>
      <c r="D12" s="179"/>
      <c r="E12" s="5" t="s">
        <v>62</v>
      </c>
      <c r="F12" s="8">
        <f>I12+L12+O12+R12+U12+X12+AA12+AD12+AG12+AJ12+AM12+AP12</f>
        <v>1003.7</v>
      </c>
      <c r="G12" s="8">
        <f t="shared" ref="G12:G15" si="12">J12+M12+P12+S12+V12+Y12+AB12+AE12+AH12+AK12+AN12+AQ12</f>
        <v>0</v>
      </c>
      <c r="H12" s="7">
        <f>G12/F12*100</f>
        <v>0</v>
      </c>
      <c r="I12" s="7">
        <f>I18+I24+I29+I35+I40+I46</f>
        <v>0</v>
      </c>
      <c r="J12" s="7">
        <f>J18+J24+J29+J35+J40+J46</f>
        <v>0</v>
      </c>
      <c r="K12" s="7">
        <v>0</v>
      </c>
      <c r="L12" s="7">
        <f>L18+L24+L29+L35+L40+L46</f>
        <v>0</v>
      </c>
      <c r="M12" s="7">
        <f>M18+M24+M29+M35+M40+M46</f>
        <v>0</v>
      </c>
      <c r="N12" s="7">
        <v>0</v>
      </c>
      <c r="O12" s="7">
        <f>O18+O24+O29+O35+O40+O46</f>
        <v>0</v>
      </c>
      <c r="P12" s="7">
        <f>P18+P24+P29+P35+P40+P46</f>
        <v>0</v>
      </c>
      <c r="Q12" s="7">
        <v>0</v>
      </c>
      <c r="R12" s="7">
        <f>R18+R24+R29+R35+R40+R46</f>
        <v>0</v>
      </c>
      <c r="S12" s="7">
        <f>S18+S24+S29+S35+S40+S46</f>
        <v>0</v>
      </c>
      <c r="T12" s="7">
        <v>0</v>
      </c>
      <c r="U12" s="7">
        <f>U18+U24+U29+U35+U40+U46</f>
        <v>301.10000000000002</v>
      </c>
      <c r="V12" s="7">
        <f>V18+V24+V29+V35+V40+V46</f>
        <v>0</v>
      </c>
      <c r="W12" s="7">
        <v>0</v>
      </c>
      <c r="X12" s="7">
        <f>X18+X24+X29+X35+X40+X46</f>
        <v>0</v>
      </c>
      <c r="Y12" s="7">
        <f>Y18+Y24+Y29+Y35+Y40+Y46</f>
        <v>0</v>
      </c>
      <c r="Z12" s="7">
        <v>0</v>
      </c>
      <c r="AA12" s="7">
        <f>AA18+AA24+AA29+AA35+AA40+AA46</f>
        <v>702.6</v>
      </c>
      <c r="AB12" s="7">
        <f>AB18+AB24+AB29+AB35+AB40+AB46</f>
        <v>0</v>
      </c>
      <c r="AC12" s="7">
        <v>0</v>
      </c>
      <c r="AD12" s="7">
        <f>AD18+AD24+AD29+AD35+AD40+AD46</f>
        <v>0</v>
      </c>
      <c r="AE12" s="7">
        <f>AE18+AE24+AE29+AE35+AE40+AE46</f>
        <v>0</v>
      </c>
      <c r="AF12" s="7">
        <v>0</v>
      </c>
      <c r="AG12" s="7">
        <f>AG18+AG24+AG29+AG35+AG40+AG46</f>
        <v>0</v>
      </c>
      <c r="AH12" s="7">
        <f>AH18+AH24+AH29+AH35+AH40+AH46</f>
        <v>0</v>
      </c>
      <c r="AI12" s="7">
        <v>0</v>
      </c>
      <c r="AJ12" s="7">
        <f>AJ18+AJ24+AJ29+AJ35+AJ40+AJ46</f>
        <v>0</v>
      </c>
      <c r="AK12" s="7">
        <f>AK18+AK24+AK29+AK35+AK40+AK46</f>
        <v>0</v>
      </c>
      <c r="AL12" s="7">
        <v>0</v>
      </c>
      <c r="AM12" s="7">
        <f>AM18+AM24+AM29+AM35+AM40+AM46</f>
        <v>0</v>
      </c>
      <c r="AN12" s="7">
        <f>AN18+AN24+AN29+AN35+AN40+AN46</f>
        <v>0</v>
      </c>
      <c r="AO12" s="7">
        <v>0</v>
      </c>
      <c r="AP12" s="7">
        <f>AP18+AP24+AP29+AP35+AP40+AP46</f>
        <v>0</v>
      </c>
      <c r="AQ12" s="7">
        <f>AQ18+AQ24+AQ29+AQ35+AQ40+AQ46</f>
        <v>0</v>
      </c>
      <c r="AR12" s="7">
        <v>0</v>
      </c>
      <c r="AS12" s="86"/>
      <c r="AT12" s="86"/>
      <c r="AU12" s="87"/>
      <c r="AV12" s="88"/>
      <c r="AW12" s="89"/>
    </row>
    <row r="13" spans="1:49" s="13" customFormat="1" ht="33" customHeight="1">
      <c r="A13" s="172"/>
      <c r="B13" s="175"/>
      <c r="C13" s="90"/>
      <c r="D13" s="179"/>
      <c r="E13" s="5" t="s">
        <v>60</v>
      </c>
      <c r="F13" s="8">
        <f>I13+L13+O13+R13+U13+X13+AA13+AD13+AG13+AJ13+AM13+AP13</f>
        <v>151482.4</v>
      </c>
      <c r="G13" s="8">
        <f>J13+M13+P13+S13+V13+Y13+AB13+AE13+AH13+AK13+AN13+AQ13</f>
        <v>30650</v>
      </c>
      <c r="H13" s="7">
        <f>G13/F13*100</f>
        <v>20.23337364604733</v>
      </c>
      <c r="I13" s="7">
        <f>I19+I25+I30+I36+I41+I47</f>
        <v>1650</v>
      </c>
      <c r="J13" s="7">
        <f>J19+J25+J30+J36+J41+J47</f>
        <v>1650</v>
      </c>
      <c r="K13" s="7">
        <f>J13/I13*100</f>
        <v>100</v>
      </c>
      <c r="L13" s="7">
        <f>L19+L25+L30+L36+L41+L47</f>
        <v>15500</v>
      </c>
      <c r="M13" s="7">
        <f>M19+M25+M30+M36+M41+M47</f>
        <v>15500</v>
      </c>
      <c r="N13" s="7">
        <f>M13/L13*100</f>
        <v>100</v>
      </c>
      <c r="O13" s="7">
        <f>O19+O25+O30+O36+O41+O47</f>
        <v>13701.2</v>
      </c>
      <c r="P13" s="7">
        <f>P19+P25+P30+P36+P41+P47</f>
        <v>13500</v>
      </c>
      <c r="Q13" s="7">
        <f>P13/O13*100</f>
        <v>98.531515487694492</v>
      </c>
      <c r="R13" s="7">
        <f>R19+R25+R30+R36+R41+R47</f>
        <v>13150.2</v>
      </c>
      <c r="S13" s="7">
        <f>S19+S25+S30+S36+S41+S47</f>
        <v>0</v>
      </c>
      <c r="T13" s="7">
        <f>S13/R13*100</f>
        <v>0</v>
      </c>
      <c r="U13" s="7">
        <f>U19+U25+U30+U36+U41+U47</f>
        <v>21580.2</v>
      </c>
      <c r="V13" s="7">
        <f>V19+V25+V30+V36+V41+V47</f>
        <v>0</v>
      </c>
      <c r="W13" s="7">
        <f>V13/U13*100</f>
        <v>0</v>
      </c>
      <c r="X13" s="7">
        <f>X19+X25+X30+X36+X41+X47</f>
        <v>14028.7</v>
      </c>
      <c r="Y13" s="7">
        <f>Y19+Y25+Y30+Y36+Y41+Y47</f>
        <v>0</v>
      </c>
      <c r="Z13" s="7">
        <f>Y13/X13*100</f>
        <v>0</v>
      </c>
      <c r="AA13" s="7">
        <f>AA19+AA25+AA30+AA36+AA41+AA47</f>
        <v>14047.4</v>
      </c>
      <c r="AB13" s="7">
        <f>AB19+AB25+AB30+AB36+AB41+AB47</f>
        <v>0</v>
      </c>
      <c r="AC13" s="7">
        <f>AB13/AA13*100</f>
        <v>0</v>
      </c>
      <c r="AD13" s="7">
        <f>AD19+AD25+AD30+AD36+AD41+AD47</f>
        <v>10010.4</v>
      </c>
      <c r="AE13" s="7">
        <f>AE19+AE25+AE30+AE36+AE41+AE47</f>
        <v>0</v>
      </c>
      <c r="AF13" s="7">
        <f>AE13/AD13*100</f>
        <v>0</v>
      </c>
      <c r="AG13" s="7">
        <f>AG19+AG25+AG30+AG36+AG41+AG47</f>
        <v>8530.2000000000007</v>
      </c>
      <c r="AH13" s="7">
        <f>AH19+AH25+AH30+AH36+AH41+AH47</f>
        <v>0</v>
      </c>
      <c r="AI13" s="7">
        <f>AH13/AG13*100</f>
        <v>0</v>
      </c>
      <c r="AJ13" s="7">
        <f>AJ19+AJ25+AJ30+AJ36+AJ41+AJ47</f>
        <v>13020.8</v>
      </c>
      <c r="AK13" s="7">
        <f>AK19+AK25+AK30+AK36+AK41+AK47</f>
        <v>0</v>
      </c>
      <c r="AL13" s="7">
        <f>AK13/AJ13*100</f>
        <v>0</v>
      </c>
      <c r="AM13" s="7">
        <f>AM19+AM25+AM30+AM36+AM41+AM47</f>
        <v>8535.2000000000007</v>
      </c>
      <c r="AN13" s="7">
        <f>AN19+AN25+AN30+AN36+AN41+AN47</f>
        <v>0</v>
      </c>
      <c r="AO13" s="7">
        <f>AN13/AM13*100</f>
        <v>0</v>
      </c>
      <c r="AP13" s="7">
        <f>AP19+AP25+AP30+AP36+AP41+AP47</f>
        <v>17728.099999999999</v>
      </c>
      <c r="AQ13" s="7">
        <f>AQ19+AQ25+AQ30+AQ36+AQ41+AQ47</f>
        <v>0</v>
      </c>
      <c r="AR13" s="7">
        <f>AQ13/AP13*100</f>
        <v>0</v>
      </c>
      <c r="AS13" s="86"/>
      <c r="AT13" s="86"/>
      <c r="AU13" s="87"/>
      <c r="AV13" s="88"/>
      <c r="AW13" s="89"/>
    </row>
    <row r="14" spans="1:49" s="13" customFormat="1" ht="33" customHeight="1">
      <c r="A14" s="172"/>
      <c r="B14" s="175"/>
      <c r="C14" s="178"/>
      <c r="D14" s="180"/>
      <c r="E14" s="5" t="s">
        <v>35</v>
      </c>
      <c r="F14" s="8">
        <f>I14+L14+O14+R14+U14+X14+AA14+AD14+AG14+AJ14+AM14+AP14</f>
        <v>0</v>
      </c>
      <c r="G14" s="8">
        <f t="shared" si="12"/>
        <v>0</v>
      </c>
      <c r="H14" s="7">
        <v>0</v>
      </c>
      <c r="I14" s="7">
        <f>I37+I42</f>
        <v>0</v>
      </c>
      <c r="J14" s="7">
        <f>J37+J42</f>
        <v>0</v>
      </c>
      <c r="K14" s="7">
        <v>0</v>
      </c>
      <c r="L14" s="7">
        <f>L37+L42</f>
        <v>0</v>
      </c>
      <c r="M14" s="7">
        <f>M37+M42</f>
        <v>0</v>
      </c>
      <c r="N14" s="7">
        <v>0</v>
      </c>
      <c r="O14" s="7">
        <f>O37+O42</f>
        <v>0</v>
      </c>
      <c r="P14" s="7">
        <f>P37+P42</f>
        <v>0</v>
      </c>
      <c r="Q14" s="7">
        <v>0</v>
      </c>
      <c r="R14" s="7">
        <f>R37+R42</f>
        <v>0</v>
      </c>
      <c r="S14" s="7">
        <f>S37+S42</f>
        <v>0</v>
      </c>
      <c r="T14" s="7">
        <v>0</v>
      </c>
      <c r="U14" s="7">
        <f>U37+U42</f>
        <v>0</v>
      </c>
      <c r="V14" s="7">
        <f>V37+V42</f>
        <v>0</v>
      </c>
      <c r="W14" s="7">
        <v>0</v>
      </c>
      <c r="X14" s="7">
        <f>X37+X42</f>
        <v>0</v>
      </c>
      <c r="Y14" s="7">
        <f>Y37+Y42</f>
        <v>0</v>
      </c>
      <c r="Z14" s="7">
        <v>0</v>
      </c>
      <c r="AA14" s="7">
        <f>AA37+AA42</f>
        <v>0</v>
      </c>
      <c r="AB14" s="7">
        <f>AB37+AB42</f>
        <v>0</v>
      </c>
      <c r="AC14" s="7">
        <v>0</v>
      </c>
      <c r="AD14" s="7">
        <f>AD37+AD42</f>
        <v>0</v>
      </c>
      <c r="AE14" s="7">
        <f>AE37+AE42</f>
        <v>0</v>
      </c>
      <c r="AF14" s="7">
        <v>0</v>
      </c>
      <c r="AG14" s="7">
        <f>AG37+AG42</f>
        <v>0</v>
      </c>
      <c r="AH14" s="7">
        <f>AH37+AH42</f>
        <v>0</v>
      </c>
      <c r="AI14" s="7">
        <v>0</v>
      </c>
      <c r="AJ14" s="7">
        <f>AJ37+AJ42</f>
        <v>0</v>
      </c>
      <c r="AK14" s="7">
        <f>AK37+AK42</f>
        <v>0</v>
      </c>
      <c r="AL14" s="7">
        <v>0</v>
      </c>
      <c r="AM14" s="7">
        <f>AM37+AM42</f>
        <v>0</v>
      </c>
      <c r="AN14" s="7">
        <f>AN37+AN42</f>
        <v>0</v>
      </c>
      <c r="AO14" s="7">
        <v>0</v>
      </c>
      <c r="AP14" s="7">
        <f>AP37+AP42</f>
        <v>0</v>
      </c>
      <c r="AQ14" s="7">
        <f>AQ37+AQ42</f>
        <v>0</v>
      </c>
      <c r="AR14" s="7">
        <v>0</v>
      </c>
      <c r="AS14" s="86"/>
      <c r="AT14" s="86"/>
      <c r="AU14" s="87"/>
      <c r="AV14" s="88"/>
      <c r="AW14" s="89"/>
    </row>
    <row r="15" spans="1:49" s="13" customFormat="1" ht="33" customHeight="1">
      <c r="A15" s="173"/>
      <c r="B15" s="176"/>
      <c r="C15" s="181"/>
      <c r="D15" s="91"/>
      <c r="E15" s="5" t="s">
        <v>61</v>
      </c>
      <c r="F15" s="8">
        <f>I15+L15+O15+R15+U15+X15+AA15+AD15+AG15+AJ15+AM15+AP15</f>
        <v>0</v>
      </c>
      <c r="G15" s="8">
        <f t="shared" si="12"/>
        <v>0</v>
      </c>
      <c r="H15" s="7">
        <v>0</v>
      </c>
      <c r="I15" s="7">
        <f>I58</f>
        <v>0</v>
      </c>
      <c r="J15" s="7">
        <f>J58</f>
        <v>0</v>
      </c>
      <c r="K15" s="7">
        <v>0</v>
      </c>
      <c r="L15" s="7">
        <f>L58</f>
        <v>0</v>
      </c>
      <c r="M15" s="7">
        <f>M58</f>
        <v>0</v>
      </c>
      <c r="N15" s="7">
        <v>0</v>
      </c>
      <c r="O15" s="7">
        <f>O58</f>
        <v>0</v>
      </c>
      <c r="P15" s="7">
        <f>P58</f>
        <v>0</v>
      </c>
      <c r="Q15" s="7">
        <v>0</v>
      </c>
      <c r="R15" s="7">
        <f>R58</f>
        <v>0</v>
      </c>
      <c r="S15" s="7">
        <f>S58</f>
        <v>0</v>
      </c>
      <c r="T15" s="7">
        <v>0</v>
      </c>
      <c r="U15" s="7">
        <f>U58</f>
        <v>0</v>
      </c>
      <c r="V15" s="7">
        <f>V58</f>
        <v>0</v>
      </c>
      <c r="W15" s="7">
        <v>0</v>
      </c>
      <c r="X15" s="7">
        <f>X58</f>
        <v>0</v>
      </c>
      <c r="Y15" s="7">
        <f>Y58</f>
        <v>0</v>
      </c>
      <c r="Z15" s="7">
        <v>0</v>
      </c>
      <c r="AA15" s="7">
        <f>AA58</f>
        <v>0</v>
      </c>
      <c r="AB15" s="7">
        <f>AB58</f>
        <v>0</v>
      </c>
      <c r="AC15" s="7">
        <v>0</v>
      </c>
      <c r="AD15" s="7">
        <f>AD58</f>
        <v>0</v>
      </c>
      <c r="AE15" s="7">
        <f>AE58</f>
        <v>0</v>
      </c>
      <c r="AF15" s="7">
        <v>0</v>
      </c>
      <c r="AG15" s="7">
        <f>AG58</f>
        <v>0</v>
      </c>
      <c r="AH15" s="7">
        <f>AH58</f>
        <v>0</v>
      </c>
      <c r="AI15" s="7">
        <v>0</v>
      </c>
      <c r="AJ15" s="7">
        <f>AJ58</f>
        <v>0</v>
      </c>
      <c r="AK15" s="7">
        <f>AK58</f>
        <v>0</v>
      </c>
      <c r="AL15" s="7">
        <v>0</v>
      </c>
      <c r="AM15" s="7">
        <f>AM58</f>
        <v>0</v>
      </c>
      <c r="AN15" s="7">
        <f>AN58</f>
        <v>0</v>
      </c>
      <c r="AO15" s="7">
        <v>0</v>
      </c>
      <c r="AP15" s="7">
        <f>AP58</f>
        <v>0</v>
      </c>
      <c r="AQ15" s="7">
        <f>AQ58</f>
        <v>0</v>
      </c>
      <c r="AR15" s="7">
        <v>0</v>
      </c>
      <c r="AS15" s="86"/>
      <c r="AT15" s="86"/>
      <c r="AU15" s="87"/>
      <c r="AV15" s="89"/>
      <c r="AW15" s="89"/>
    </row>
    <row r="16" spans="1:49" s="2" customFormat="1" ht="22.5" customHeight="1">
      <c r="A16" s="155" t="s">
        <v>31</v>
      </c>
      <c r="B16" s="116" t="s">
        <v>45</v>
      </c>
      <c r="C16" s="122" t="s">
        <v>24</v>
      </c>
      <c r="D16" s="122" t="s">
        <v>40</v>
      </c>
      <c r="E16" s="3" t="s">
        <v>78</v>
      </c>
      <c r="F16" s="8">
        <f>F18+F19</f>
        <v>583.29999999999984</v>
      </c>
      <c r="G16" s="8">
        <f>G18+G19</f>
        <v>0</v>
      </c>
      <c r="H16" s="8">
        <f>G16/F16*100</f>
        <v>0</v>
      </c>
      <c r="I16" s="27">
        <f>I18+I19</f>
        <v>0</v>
      </c>
      <c r="J16" s="27">
        <f>J18+J19</f>
        <v>0</v>
      </c>
      <c r="K16" s="27">
        <f>K18+K19</f>
        <v>0</v>
      </c>
      <c r="L16" s="27">
        <f>L18+L19</f>
        <v>0</v>
      </c>
      <c r="M16" s="27">
        <f>M18+M19</f>
        <v>0</v>
      </c>
      <c r="N16" s="27">
        <v>0</v>
      </c>
      <c r="O16" s="27">
        <f>O18+O19</f>
        <v>201.2</v>
      </c>
      <c r="P16" s="27">
        <f>P18+P19</f>
        <v>0</v>
      </c>
      <c r="Q16" s="27">
        <v>0</v>
      </c>
      <c r="R16" s="27">
        <f t="shared" ref="R16:S16" si="13">R18+R19</f>
        <v>150.19999999999999</v>
      </c>
      <c r="S16" s="27">
        <f t="shared" si="13"/>
        <v>0</v>
      </c>
      <c r="T16" s="27">
        <f t="shared" ref="T16" si="14">S16/R16*100</f>
        <v>0</v>
      </c>
      <c r="U16" s="27">
        <f t="shared" ref="U16:V16" si="15">U18+U19</f>
        <v>64.400000000000006</v>
      </c>
      <c r="V16" s="27">
        <f t="shared" si="15"/>
        <v>0</v>
      </c>
      <c r="W16" s="27">
        <v>0</v>
      </c>
      <c r="X16" s="27">
        <f t="shared" ref="X16:Y16" si="16">X18+X19</f>
        <v>28.7</v>
      </c>
      <c r="Y16" s="27">
        <f t="shared" si="16"/>
        <v>0</v>
      </c>
      <c r="Z16" s="27">
        <v>0</v>
      </c>
      <c r="AA16" s="27">
        <f t="shared" ref="AA16:AB16" si="17">AA18+AA19</f>
        <v>10.4</v>
      </c>
      <c r="AB16" s="27">
        <f t="shared" si="17"/>
        <v>0</v>
      </c>
      <c r="AC16" s="27">
        <f t="shared" ref="AC16" si="18">AB16/AA16*100</f>
        <v>0</v>
      </c>
      <c r="AD16" s="27">
        <f t="shared" ref="AD16:AE16" si="19">AD18+AD19</f>
        <v>10.4</v>
      </c>
      <c r="AE16" s="27">
        <f t="shared" si="19"/>
        <v>0</v>
      </c>
      <c r="AF16" s="27">
        <f t="shared" ref="AF16" si="20">AE16/AD16*100</f>
        <v>0</v>
      </c>
      <c r="AG16" s="27">
        <f t="shared" ref="AG16:AH16" si="21">AG18+AG19</f>
        <v>28.7</v>
      </c>
      <c r="AH16" s="27">
        <f t="shared" si="21"/>
        <v>0</v>
      </c>
      <c r="AI16" s="27">
        <f t="shared" ref="AI16" si="22">AH16/AG16*100</f>
        <v>0</v>
      </c>
      <c r="AJ16" s="27">
        <f t="shared" ref="AJ16:AK16" si="23">AJ18+AJ19</f>
        <v>20.8</v>
      </c>
      <c r="AK16" s="27">
        <f t="shared" si="23"/>
        <v>0</v>
      </c>
      <c r="AL16" s="27">
        <v>0</v>
      </c>
      <c r="AM16" s="27">
        <f t="shared" ref="AM16:AN16" si="24">AM18+AM19</f>
        <v>35.200000000000003</v>
      </c>
      <c r="AN16" s="27">
        <f t="shared" si="24"/>
        <v>0</v>
      </c>
      <c r="AO16" s="27">
        <f t="shared" ref="AO16" si="25">AN16/AM16*100</f>
        <v>0</v>
      </c>
      <c r="AP16" s="27">
        <f t="shared" ref="AP16:AQ16" si="26">AP18+AP19</f>
        <v>33.299999999999997</v>
      </c>
      <c r="AQ16" s="27">
        <f t="shared" si="26"/>
        <v>0</v>
      </c>
      <c r="AR16" s="27">
        <v>0</v>
      </c>
      <c r="AS16" s="125"/>
      <c r="AT16" s="159" t="s">
        <v>85</v>
      </c>
      <c r="AU16" s="87"/>
      <c r="AV16" s="88"/>
      <c r="AW16" s="92"/>
    </row>
    <row r="17" spans="1:49" s="2" customFormat="1" ht="33" customHeight="1">
      <c r="A17" s="162"/>
      <c r="B17" s="117"/>
      <c r="C17" s="123"/>
      <c r="D17" s="123"/>
      <c r="E17" s="3" t="s">
        <v>63</v>
      </c>
      <c r="F17" s="8">
        <v>0</v>
      </c>
      <c r="G17" s="8">
        <v>0</v>
      </c>
      <c r="H17" s="8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27">
        <v>0</v>
      </c>
      <c r="AJ17" s="27">
        <v>0</v>
      </c>
      <c r="AK17" s="27">
        <v>0</v>
      </c>
      <c r="AL17" s="27">
        <v>0</v>
      </c>
      <c r="AM17" s="27">
        <v>0</v>
      </c>
      <c r="AN17" s="27">
        <v>0</v>
      </c>
      <c r="AO17" s="27">
        <v>0</v>
      </c>
      <c r="AP17" s="27">
        <v>0</v>
      </c>
      <c r="AQ17" s="27">
        <v>0</v>
      </c>
      <c r="AR17" s="27">
        <v>0</v>
      </c>
      <c r="AS17" s="126"/>
      <c r="AT17" s="160"/>
      <c r="AU17" s="93"/>
      <c r="AV17" s="89"/>
      <c r="AW17" s="92"/>
    </row>
    <row r="18" spans="1:49" s="2" customFormat="1" ht="33" customHeight="1">
      <c r="A18" s="162"/>
      <c r="B18" s="117"/>
      <c r="C18" s="123"/>
      <c r="D18" s="123"/>
      <c r="E18" s="14" t="s">
        <v>62</v>
      </c>
      <c r="F18" s="8">
        <f>I18+L18+O18+R18+U18+X18+AA18+AD18+AG18+AJ18+AM18+AP18</f>
        <v>0</v>
      </c>
      <c r="G18" s="8">
        <f>J18+M18+P18+S18+V18+Y18+AB18+AE18+AH18+AK18+AN18+AQ18</f>
        <v>0</v>
      </c>
      <c r="H18" s="8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126"/>
      <c r="AT18" s="160"/>
      <c r="AU18" s="93"/>
      <c r="AV18" s="89"/>
      <c r="AW18" s="92"/>
    </row>
    <row r="19" spans="1:49" s="2" customFormat="1" ht="33" customHeight="1">
      <c r="A19" s="162"/>
      <c r="B19" s="117"/>
      <c r="C19" s="123"/>
      <c r="D19" s="124"/>
      <c r="E19" s="14" t="s">
        <v>60</v>
      </c>
      <c r="F19" s="8">
        <f>I19+L19+O19+R19+U19+X19+AA19+AD19+AG19+AJ19+AM19+AP19</f>
        <v>583.29999999999984</v>
      </c>
      <c r="G19" s="8">
        <f>J19+M19+P19+S19+V19+Y19+AB19+AE19+AH19+AK19+AN19+AQ19</f>
        <v>0</v>
      </c>
      <c r="H19" s="8">
        <f t="shared" ref="H19:H30" si="27">G19/F19*100</f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201.2</v>
      </c>
      <c r="P19" s="27">
        <v>0</v>
      </c>
      <c r="Q19" s="27">
        <f>P19/O19*100</f>
        <v>0</v>
      </c>
      <c r="R19" s="27">
        <v>150.19999999999999</v>
      </c>
      <c r="S19" s="27">
        <v>0</v>
      </c>
      <c r="T19" s="27">
        <f>S19/R19*100</f>
        <v>0</v>
      </c>
      <c r="U19" s="27">
        <v>64.400000000000006</v>
      </c>
      <c r="V19" s="27">
        <v>0</v>
      </c>
      <c r="W19" s="27">
        <v>0</v>
      </c>
      <c r="X19" s="27">
        <v>28.7</v>
      </c>
      <c r="Y19" s="27">
        <v>0</v>
      </c>
      <c r="Z19" s="27">
        <v>0</v>
      </c>
      <c r="AA19" s="27">
        <v>10.4</v>
      </c>
      <c r="AB19" s="27">
        <v>0</v>
      </c>
      <c r="AC19" s="27">
        <f>AB19/AA19*100</f>
        <v>0</v>
      </c>
      <c r="AD19" s="27">
        <v>10.4</v>
      </c>
      <c r="AE19" s="27">
        <v>0</v>
      </c>
      <c r="AF19" s="27">
        <f>AE19/AD19*100</f>
        <v>0</v>
      </c>
      <c r="AG19" s="27">
        <v>28.7</v>
      </c>
      <c r="AH19" s="27">
        <v>0</v>
      </c>
      <c r="AI19" s="27">
        <f>AH19/AG19*100</f>
        <v>0</v>
      </c>
      <c r="AJ19" s="27">
        <v>20.8</v>
      </c>
      <c r="AK19" s="27">
        <v>0</v>
      </c>
      <c r="AL19" s="27">
        <v>0</v>
      </c>
      <c r="AM19" s="27">
        <v>35.200000000000003</v>
      </c>
      <c r="AN19" s="27">
        <v>0</v>
      </c>
      <c r="AO19" s="27">
        <f>AN19/AM19*100</f>
        <v>0</v>
      </c>
      <c r="AP19" s="27">
        <v>33.299999999999997</v>
      </c>
      <c r="AQ19" s="27">
        <v>0</v>
      </c>
      <c r="AR19" s="27">
        <v>0</v>
      </c>
      <c r="AS19" s="126"/>
      <c r="AT19" s="160"/>
      <c r="AU19" s="87"/>
      <c r="AV19" s="88"/>
      <c r="AW19" s="92"/>
    </row>
    <row r="20" spans="1:49" s="2" customFormat="1" ht="33" customHeight="1">
      <c r="A20" s="162"/>
      <c r="B20" s="117"/>
      <c r="C20" s="123"/>
      <c r="D20" s="111"/>
      <c r="E20" s="112" t="s">
        <v>35</v>
      </c>
      <c r="F20" s="8">
        <v>0</v>
      </c>
      <c r="G20" s="8">
        <v>0</v>
      </c>
      <c r="H20" s="8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27">
        <v>0</v>
      </c>
      <c r="AO20" s="27">
        <v>0</v>
      </c>
      <c r="AP20" s="27">
        <v>0</v>
      </c>
      <c r="AQ20" s="27">
        <v>0</v>
      </c>
      <c r="AR20" s="27">
        <v>0</v>
      </c>
      <c r="AS20" s="126"/>
      <c r="AT20" s="160"/>
      <c r="AU20" s="87"/>
      <c r="AV20" s="88"/>
      <c r="AW20" s="92"/>
    </row>
    <row r="21" spans="1:49" s="2" customFormat="1" ht="33" customHeight="1">
      <c r="A21" s="163"/>
      <c r="B21" s="118"/>
      <c r="C21" s="124"/>
      <c r="D21" s="68"/>
      <c r="E21" s="14" t="s">
        <v>61</v>
      </c>
      <c r="F21" s="8">
        <v>0</v>
      </c>
      <c r="G21" s="8">
        <v>0</v>
      </c>
      <c r="H21" s="8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27">
        <v>0</v>
      </c>
      <c r="AJ21" s="27">
        <v>0</v>
      </c>
      <c r="AK21" s="27">
        <v>0</v>
      </c>
      <c r="AL21" s="27">
        <v>0</v>
      </c>
      <c r="AM21" s="27">
        <v>0</v>
      </c>
      <c r="AN21" s="27">
        <v>0</v>
      </c>
      <c r="AO21" s="27">
        <v>0</v>
      </c>
      <c r="AP21" s="27">
        <v>0</v>
      </c>
      <c r="AQ21" s="27">
        <v>0</v>
      </c>
      <c r="AR21" s="27">
        <v>0</v>
      </c>
      <c r="AS21" s="127"/>
      <c r="AT21" s="161"/>
      <c r="AU21" s="93"/>
      <c r="AV21" s="89"/>
      <c r="AW21" s="92"/>
    </row>
    <row r="22" spans="1:49" s="2" customFormat="1" ht="22.5" hidden="1" customHeight="1">
      <c r="A22" s="155" t="s">
        <v>47</v>
      </c>
      <c r="B22" s="116" t="s">
        <v>46</v>
      </c>
      <c r="C22" s="122" t="s">
        <v>24</v>
      </c>
      <c r="D22" s="122" t="s">
        <v>41</v>
      </c>
      <c r="E22" s="3" t="s">
        <v>78</v>
      </c>
      <c r="F22" s="8">
        <f>F24+F25</f>
        <v>0</v>
      </c>
      <c r="G22" s="8">
        <f>G24+G25</f>
        <v>0</v>
      </c>
      <c r="H22" s="8">
        <v>0</v>
      </c>
      <c r="I22" s="27">
        <f>I24+I25</f>
        <v>0</v>
      </c>
      <c r="J22" s="27">
        <f>J24+J25</f>
        <v>0</v>
      </c>
      <c r="K22" s="27">
        <v>0</v>
      </c>
      <c r="L22" s="27">
        <f>L24+L25</f>
        <v>0</v>
      </c>
      <c r="M22" s="27">
        <f>M24+M25</f>
        <v>0</v>
      </c>
      <c r="N22" s="27">
        <v>0</v>
      </c>
      <c r="O22" s="27">
        <f>O24+O25</f>
        <v>0</v>
      </c>
      <c r="P22" s="27">
        <f>P24+P25</f>
        <v>0</v>
      </c>
      <c r="Q22" s="27">
        <v>0</v>
      </c>
      <c r="R22" s="27">
        <f>R24+R25</f>
        <v>0</v>
      </c>
      <c r="S22" s="27">
        <f>S24+S25</f>
        <v>0</v>
      </c>
      <c r="T22" s="27">
        <v>0</v>
      </c>
      <c r="U22" s="27">
        <f>U24+U25</f>
        <v>0</v>
      </c>
      <c r="V22" s="27">
        <f>V24+V25</f>
        <v>0</v>
      </c>
      <c r="W22" s="27">
        <v>0</v>
      </c>
      <c r="X22" s="27">
        <f>X24+X25</f>
        <v>0</v>
      </c>
      <c r="Y22" s="27">
        <f>Y24+Y25</f>
        <v>0</v>
      </c>
      <c r="Z22" s="27">
        <v>0</v>
      </c>
      <c r="AA22" s="27">
        <f>AA24+AA25</f>
        <v>0</v>
      </c>
      <c r="AB22" s="27">
        <f>AB24+AB25</f>
        <v>0</v>
      </c>
      <c r="AC22" s="27">
        <v>0</v>
      </c>
      <c r="AD22" s="27">
        <f>AD24+AD25</f>
        <v>0</v>
      </c>
      <c r="AE22" s="27">
        <f>AE24+AE25</f>
        <v>0</v>
      </c>
      <c r="AF22" s="27">
        <v>0</v>
      </c>
      <c r="AG22" s="27">
        <f>AG24+AG25</f>
        <v>0</v>
      </c>
      <c r="AH22" s="27">
        <f>AH24+AH25</f>
        <v>0</v>
      </c>
      <c r="AI22" s="27">
        <v>0</v>
      </c>
      <c r="AJ22" s="27">
        <f>AJ24+AJ25</f>
        <v>0</v>
      </c>
      <c r="AK22" s="27">
        <f>AK24+AK25</f>
        <v>0</v>
      </c>
      <c r="AL22" s="27">
        <v>0</v>
      </c>
      <c r="AM22" s="27">
        <f>AM24+AM25</f>
        <v>0</v>
      </c>
      <c r="AN22" s="27">
        <f>AN24+AN25</f>
        <v>0</v>
      </c>
      <c r="AO22" s="27">
        <v>0</v>
      </c>
      <c r="AP22" s="27">
        <f>AP24+AP25</f>
        <v>0</v>
      </c>
      <c r="AQ22" s="27">
        <f>AQ24+AQ25</f>
        <v>0</v>
      </c>
      <c r="AR22" s="27">
        <v>0</v>
      </c>
      <c r="AS22" s="125"/>
      <c r="AT22" s="125"/>
      <c r="AU22" s="87"/>
      <c r="AV22" s="88"/>
      <c r="AW22" s="92"/>
    </row>
    <row r="23" spans="1:49" s="2" customFormat="1" ht="33" hidden="1" customHeight="1">
      <c r="A23" s="162"/>
      <c r="B23" s="117"/>
      <c r="C23" s="123"/>
      <c r="D23" s="123"/>
      <c r="E23" s="3" t="s">
        <v>63</v>
      </c>
      <c r="F23" s="8">
        <v>0</v>
      </c>
      <c r="G23" s="8">
        <v>0</v>
      </c>
      <c r="H23" s="8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7">
        <v>0</v>
      </c>
      <c r="AK23" s="27">
        <v>0</v>
      </c>
      <c r="AL23" s="27">
        <v>0</v>
      </c>
      <c r="AM23" s="27">
        <v>0</v>
      </c>
      <c r="AN23" s="27">
        <v>0</v>
      </c>
      <c r="AO23" s="27">
        <v>0</v>
      </c>
      <c r="AP23" s="27">
        <v>0</v>
      </c>
      <c r="AQ23" s="27">
        <v>0</v>
      </c>
      <c r="AR23" s="27">
        <v>0</v>
      </c>
      <c r="AS23" s="126"/>
      <c r="AT23" s="126"/>
      <c r="AU23" s="26"/>
      <c r="AV23" s="89"/>
      <c r="AW23" s="92"/>
    </row>
    <row r="24" spans="1:49" s="2" customFormat="1" ht="33" hidden="1" customHeight="1">
      <c r="A24" s="162"/>
      <c r="B24" s="117"/>
      <c r="C24" s="123"/>
      <c r="D24" s="123"/>
      <c r="E24" s="14" t="s">
        <v>62</v>
      </c>
      <c r="F24" s="8">
        <f>I24+L24+O24+R24+U24+X24+AA24+AD24+AG24+AJ24+AM24+AP24</f>
        <v>0</v>
      </c>
      <c r="G24" s="8">
        <f>J24+M24+P24+S24+V24+Y24+AB24+AE24+AH24+AK24+AN24+AQ24</f>
        <v>0</v>
      </c>
      <c r="H24" s="8">
        <v>0</v>
      </c>
      <c r="I24" s="27">
        <v>0</v>
      </c>
      <c r="J24" s="27">
        <v>0</v>
      </c>
      <c r="K24" s="30">
        <v>0</v>
      </c>
      <c r="L24" s="30">
        <v>0</v>
      </c>
      <c r="M24" s="30">
        <v>0</v>
      </c>
      <c r="N24" s="27">
        <v>0</v>
      </c>
      <c r="O24" s="30">
        <v>0</v>
      </c>
      <c r="P24" s="30">
        <v>0</v>
      </c>
      <c r="Q24" s="27">
        <v>0</v>
      </c>
      <c r="R24" s="30">
        <v>0</v>
      </c>
      <c r="S24" s="30">
        <v>0</v>
      </c>
      <c r="T24" s="27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27">
        <v>0</v>
      </c>
      <c r="AA24" s="30">
        <v>0</v>
      </c>
      <c r="AB24" s="30">
        <v>0</v>
      </c>
      <c r="AC24" s="27">
        <v>0</v>
      </c>
      <c r="AD24" s="30">
        <v>0</v>
      </c>
      <c r="AE24" s="30">
        <v>0</v>
      </c>
      <c r="AF24" s="27">
        <v>0</v>
      </c>
      <c r="AG24" s="30">
        <v>0</v>
      </c>
      <c r="AH24" s="30">
        <v>0</v>
      </c>
      <c r="AI24" s="27">
        <v>0</v>
      </c>
      <c r="AJ24" s="30">
        <v>0</v>
      </c>
      <c r="AK24" s="30">
        <v>0</v>
      </c>
      <c r="AL24" s="30">
        <v>0</v>
      </c>
      <c r="AM24" s="30">
        <v>0</v>
      </c>
      <c r="AN24" s="30">
        <v>0</v>
      </c>
      <c r="AO24" s="30">
        <v>0</v>
      </c>
      <c r="AP24" s="30">
        <v>0</v>
      </c>
      <c r="AQ24" s="30">
        <v>0</v>
      </c>
      <c r="AR24" s="30">
        <v>0</v>
      </c>
      <c r="AS24" s="126"/>
      <c r="AT24" s="126"/>
      <c r="AU24" s="87"/>
      <c r="AV24" s="88"/>
      <c r="AW24" s="92"/>
    </row>
    <row r="25" spans="1:49" s="2" customFormat="1" ht="33" hidden="1" customHeight="1">
      <c r="A25" s="162"/>
      <c r="B25" s="117"/>
      <c r="C25" s="123"/>
      <c r="D25" s="124"/>
      <c r="E25" s="14" t="s">
        <v>60</v>
      </c>
      <c r="F25" s="8">
        <f>I25+L25+O25+R25+U25+X25+AA25+AD25+AG25+AJ25+AM25+AP25</f>
        <v>0</v>
      </c>
      <c r="G25" s="8">
        <f>J25+M25+P25+S25+V25+Y25+AB25+AE25+AH25+AK25+AN25+AQ25</f>
        <v>0</v>
      </c>
      <c r="H25" s="8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  <c r="AF25" s="27">
        <v>0</v>
      </c>
      <c r="AG25" s="27">
        <v>0</v>
      </c>
      <c r="AH25" s="27">
        <v>0</v>
      </c>
      <c r="AI25" s="27">
        <v>0</v>
      </c>
      <c r="AJ25" s="27">
        <v>0</v>
      </c>
      <c r="AK25" s="27">
        <v>0</v>
      </c>
      <c r="AL25" s="27">
        <v>0</v>
      </c>
      <c r="AM25" s="27">
        <v>0</v>
      </c>
      <c r="AN25" s="27">
        <v>0</v>
      </c>
      <c r="AO25" s="27">
        <v>0</v>
      </c>
      <c r="AP25" s="27">
        <v>0</v>
      </c>
      <c r="AQ25" s="27">
        <v>0</v>
      </c>
      <c r="AR25" s="27">
        <v>0</v>
      </c>
      <c r="AS25" s="126"/>
      <c r="AT25" s="126"/>
      <c r="AU25" s="87"/>
      <c r="AV25" s="88"/>
      <c r="AW25" s="92"/>
    </row>
    <row r="26" spans="1:49" s="2" customFormat="1" ht="33" hidden="1" customHeight="1">
      <c r="A26" s="163"/>
      <c r="B26" s="118"/>
      <c r="C26" s="124"/>
      <c r="D26" s="68"/>
      <c r="E26" s="14" t="s">
        <v>61</v>
      </c>
      <c r="F26" s="8">
        <v>0</v>
      </c>
      <c r="G26" s="8">
        <v>0</v>
      </c>
      <c r="H26" s="8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7">
        <v>0</v>
      </c>
      <c r="AK26" s="27">
        <v>0</v>
      </c>
      <c r="AL26" s="27">
        <v>0</v>
      </c>
      <c r="AM26" s="27">
        <v>0</v>
      </c>
      <c r="AN26" s="27">
        <v>0</v>
      </c>
      <c r="AO26" s="27">
        <v>0</v>
      </c>
      <c r="AP26" s="27">
        <v>0</v>
      </c>
      <c r="AQ26" s="27">
        <v>0</v>
      </c>
      <c r="AR26" s="27">
        <v>0</v>
      </c>
      <c r="AS26" s="127"/>
      <c r="AT26" s="127"/>
      <c r="AU26" s="26"/>
      <c r="AV26" s="89"/>
      <c r="AW26" s="92"/>
    </row>
    <row r="27" spans="1:49" s="2" customFormat="1" ht="22.5" customHeight="1">
      <c r="A27" s="113" t="s">
        <v>48</v>
      </c>
      <c r="B27" s="116" t="s">
        <v>95</v>
      </c>
      <c r="C27" s="122" t="s">
        <v>24</v>
      </c>
      <c r="D27" s="122" t="s">
        <v>41</v>
      </c>
      <c r="E27" s="3" t="s">
        <v>78</v>
      </c>
      <c r="F27" s="8">
        <f>F29+F30</f>
        <v>150844.79999999999</v>
      </c>
      <c r="G27" s="8">
        <f>G29+G30</f>
        <v>30650</v>
      </c>
      <c r="H27" s="8">
        <f t="shared" si="27"/>
        <v>20.318897303718792</v>
      </c>
      <c r="I27" s="27">
        <f>I29+I30</f>
        <v>1650</v>
      </c>
      <c r="J27" s="27">
        <f>J29+J30</f>
        <v>1650</v>
      </c>
      <c r="K27" s="27">
        <f>J27/I27*100</f>
        <v>100</v>
      </c>
      <c r="L27" s="27">
        <f>L29+L30</f>
        <v>15500</v>
      </c>
      <c r="M27" s="27">
        <f>M29+M30</f>
        <v>15500</v>
      </c>
      <c r="N27" s="27">
        <f>M27/L27*100</f>
        <v>100</v>
      </c>
      <c r="O27" s="27">
        <f>O29+O30</f>
        <v>13500</v>
      </c>
      <c r="P27" s="27">
        <f>P29+P30</f>
        <v>13500</v>
      </c>
      <c r="Q27" s="27">
        <f>P27/O27*100</f>
        <v>100</v>
      </c>
      <c r="R27" s="27">
        <f>R29+R30</f>
        <v>13000</v>
      </c>
      <c r="S27" s="27">
        <f>S29+S30</f>
        <v>0</v>
      </c>
      <c r="T27" s="27">
        <f>S27/R27*100</f>
        <v>0</v>
      </c>
      <c r="U27" s="27">
        <f>U29+U30</f>
        <v>21500</v>
      </c>
      <c r="V27" s="27">
        <f>V29+V30</f>
        <v>0</v>
      </c>
      <c r="W27" s="27">
        <f>V27/U27*100</f>
        <v>0</v>
      </c>
      <c r="X27" s="27">
        <f>X29+X30</f>
        <v>14000</v>
      </c>
      <c r="Y27" s="27">
        <f>Y29+Y30</f>
        <v>0</v>
      </c>
      <c r="Z27" s="27">
        <f>Y27/X27*100</f>
        <v>0</v>
      </c>
      <c r="AA27" s="27">
        <f>AA29+AA30</f>
        <v>14000</v>
      </c>
      <c r="AB27" s="27">
        <f>AB29+AB30</f>
        <v>0</v>
      </c>
      <c r="AC27" s="27">
        <f>AB27/AA27*100</f>
        <v>0</v>
      </c>
      <c r="AD27" s="27">
        <f>AD29+AD30</f>
        <v>10000</v>
      </c>
      <c r="AE27" s="27">
        <f>AE29+AE30</f>
        <v>0</v>
      </c>
      <c r="AF27" s="27">
        <f>AE27/AD27*100</f>
        <v>0</v>
      </c>
      <c r="AG27" s="27">
        <f>AG29+AG30</f>
        <v>8500</v>
      </c>
      <c r="AH27" s="27">
        <f>AH29+AH30</f>
        <v>0</v>
      </c>
      <c r="AI27" s="27">
        <f>AH27/AG27*100</f>
        <v>0</v>
      </c>
      <c r="AJ27" s="27">
        <f>AJ29+AJ30</f>
        <v>13000</v>
      </c>
      <c r="AK27" s="27">
        <f>AK29+AK30</f>
        <v>0</v>
      </c>
      <c r="AL27" s="27">
        <f>AK27/AJ27*100</f>
        <v>0</v>
      </c>
      <c r="AM27" s="27">
        <f>AM29+AM30</f>
        <v>8500</v>
      </c>
      <c r="AN27" s="27">
        <f>AN29+AN30</f>
        <v>0</v>
      </c>
      <c r="AO27" s="27">
        <f>AN27/AM27*100</f>
        <v>0</v>
      </c>
      <c r="AP27" s="27">
        <f>AP29+AP30</f>
        <v>17694.8</v>
      </c>
      <c r="AQ27" s="27">
        <f>AQ29+AQ30</f>
        <v>0</v>
      </c>
      <c r="AR27" s="27">
        <f>AQ27/AP27*100</f>
        <v>0</v>
      </c>
      <c r="AS27" s="125" t="s">
        <v>90</v>
      </c>
      <c r="AT27" s="125"/>
      <c r="AU27" s="87"/>
      <c r="AV27" s="88"/>
      <c r="AW27" s="92"/>
    </row>
    <row r="28" spans="1:49" s="2" customFormat="1" ht="33" customHeight="1">
      <c r="A28" s="114"/>
      <c r="B28" s="117"/>
      <c r="C28" s="123"/>
      <c r="D28" s="123"/>
      <c r="E28" s="3" t="s">
        <v>63</v>
      </c>
      <c r="F28" s="8">
        <v>0</v>
      </c>
      <c r="G28" s="8">
        <v>0</v>
      </c>
      <c r="H28" s="8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126"/>
      <c r="AT28" s="126"/>
      <c r="AU28" s="26"/>
      <c r="AV28" s="89"/>
      <c r="AW28" s="92"/>
    </row>
    <row r="29" spans="1:49" s="2" customFormat="1" ht="33" customHeight="1">
      <c r="A29" s="114"/>
      <c r="B29" s="117"/>
      <c r="C29" s="123"/>
      <c r="D29" s="123"/>
      <c r="E29" s="14" t="s">
        <v>62</v>
      </c>
      <c r="F29" s="8">
        <f>I29+L29+O29+R29+U29+X29+AA29+AD29+AG29+AJ29+AM29+AP29</f>
        <v>0</v>
      </c>
      <c r="G29" s="8">
        <f>J29+M29+P29+S29+V29+Y29+AB29+AE29+AH29+AK29+AN29+AQ29</f>
        <v>0</v>
      </c>
      <c r="H29" s="8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27">
        <v>0</v>
      </c>
      <c r="AN29" s="27">
        <v>0</v>
      </c>
      <c r="AO29" s="27">
        <v>0</v>
      </c>
      <c r="AP29" s="27">
        <v>0</v>
      </c>
      <c r="AQ29" s="27">
        <v>0</v>
      </c>
      <c r="AR29" s="27">
        <v>0</v>
      </c>
      <c r="AS29" s="126"/>
      <c r="AT29" s="126"/>
      <c r="AU29" s="87"/>
      <c r="AV29" s="88"/>
      <c r="AW29" s="92"/>
    </row>
    <row r="30" spans="1:49" s="2" customFormat="1" ht="33" customHeight="1">
      <c r="A30" s="114"/>
      <c r="B30" s="117"/>
      <c r="C30" s="123"/>
      <c r="D30" s="124"/>
      <c r="E30" s="14" t="s">
        <v>60</v>
      </c>
      <c r="F30" s="8">
        <f>I30+L30+O30+R30+U30+X30+AA30+AD30+AG30+AJ30+AM30+AP30</f>
        <v>150844.79999999999</v>
      </c>
      <c r="G30" s="8">
        <f>J30+M30+P30+S30+V30+Y30+AB30+AE30+AH30+AK30+AN30+AQ30</f>
        <v>30650</v>
      </c>
      <c r="H30" s="8">
        <f t="shared" si="27"/>
        <v>20.318897303718792</v>
      </c>
      <c r="I30" s="27">
        <v>1650</v>
      </c>
      <c r="J30" s="27">
        <v>1650</v>
      </c>
      <c r="K30" s="27">
        <f>J30/I30*100</f>
        <v>100</v>
      </c>
      <c r="L30" s="27">
        <v>15500</v>
      </c>
      <c r="M30" s="27">
        <v>15500</v>
      </c>
      <c r="N30" s="27">
        <f>M30/L30*100</f>
        <v>100</v>
      </c>
      <c r="O30" s="27">
        <v>13500</v>
      </c>
      <c r="P30" s="27">
        <v>13500</v>
      </c>
      <c r="Q30" s="27">
        <f>P30/O30*100</f>
        <v>100</v>
      </c>
      <c r="R30" s="27">
        <v>13000</v>
      </c>
      <c r="S30" s="27">
        <v>0</v>
      </c>
      <c r="T30" s="27">
        <f>S30/R30*100</f>
        <v>0</v>
      </c>
      <c r="U30" s="27">
        <v>21500</v>
      </c>
      <c r="V30" s="27">
        <v>0</v>
      </c>
      <c r="W30" s="27">
        <f>V30/U30*100</f>
        <v>0</v>
      </c>
      <c r="X30" s="27">
        <v>14000</v>
      </c>
      <c r="Y30" s="27">
        <v>0</v>
      </c>
      <c r="Z30" s="27">
        <f>Y30/X30*100</f>
        <v>0</v>
      </c>
      <c r="AA30" s="27">
        <v>14000</v>
      </c>
      <c r="AB30" s="27">
        <v>0</v>
      </c>
      <c r="AC30" s="27">
        <f t="shared" ref="AC30" si="28">AB30/AA30*100</f>
        <v>0</v>
      </c>
      <c r="AD30" s="27">
        <v>10000</v>
      </c>
      <c r="AE30" s="27">
        <v>0</v>
      </c>
      <c r="AF30" s="27">
        <f t="shared" ref="AF30" si="29">AE30/AD30*100</f>
        <v>0</v>
      </c>
      <c r="AG30" s="27">
        <v>8500</v>
      </c>
      <c r="AH30" s="27">
        <v>0</v>
      </c>
      <c r="AI30" s="27">
        <f>AH30/AG30*100</f>
        <v>0</v>
      </c>
      <c r="AJ30" s="27">
        <v>13000</v>
      </c>
      <c r="AK30" s="27">
        <v>0</v>
      </c>
      <c r="AL30" s="27">
        <v>0</v>
      </c>
      <c r="AM30" s="27">
        <v>8500</v>
      </c>
      <c r="AN30" s="27">
        <v>0</v>
      </c>
      <c r="AO30" s="27">
        <f>AN30/AM30*100</f>
        <v>0</v>
      </c>
      <c r="AP30" s="27">
        <v>17694.8</v>
      </c>
      <c r="AQ30" s="27">
        <v>0</v>
      </c>
      <c r="AR30" s="27">
        <f>AQ30/AP30*100</f>
        <v>0</v>
      </c>
      <c r="AS30" s="126"/>
      <c r="AT30" s="126"/>
      <c r="AU30" s="87"/>
      <c r="AV30" s="88"/>
      <c r="AW30" s="92"/>
    </row>
    <row r="31" spans="1:49" s="2" customFormat="1" ht="33" customHeight="1">
      <c r="A31" s="114"/>
      <c r="B31" s="117"/>
      <c r="C31" s="123"/>
      <c r="D31" s="111"/>
      <c r="E31" s="112" t="s">
        <v>35</v>
      </c>
      <c r="F31" s="8">
        <v>0</v>
      </c>
      <c r="G31" s="8">
        <v>0</v>
      </c>
      <c r="H31" s="8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126"/>
      <c r="AT31" s="126"/>
      <c r="AU31" s="87"/>
      <c r="AV31" s="88"/>
      <c r="AW31" s="92"/>
    </row>
    <row r="32" spans="1:49" s="2" customFormat="1" ht="33" customHeight="1">
      <c r="A32" s="115"/>
      <c r="B32" s="118"/>
      <c r="C32" s="124"/>
      <c r="D32" s="68"/>
      <c r="E32" s="14" t="s">
        <v>61</v>
      </c>
      <c r="F32" s="8">
        <v>0</v>
      </c>
      <c r="G32" s="8">
        <v>0</v>
      </c>
      <c r="H32" s="8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127"/>
      <c r="AT32" s="127"/>
      <c r="AU32" s="26"/>
      <c r="AV32" s="89"/>
      <c r="AW32" s="92"/>
    </row>
    <row r="33" spans="1:49" s="2" customFormat="1" ht="22.5" hidden="1" customHeight="1">
      <c r="A33" s="113" t="s">
        <v>50</v>
      </c>
      <c r="B33" s="164" t="s">
        <v>49</v>
      </c>
      <c r="C33" s="119" t="s">
        <v>51</v>
      </c>
      <c r="D33" s="167" t="s">
        <v>36</v>
      </c>
      <c r="E33" s="3" t="s">
        <v>78</v>
      </c>
      <c r="F33" s="8">
        <f>F35+F36+F37</f>
        <v>0</v>
      </c>
      <c r="G33" s="8">
        <f>G35+G36+G37</f>
        <v>0</v>
      </c>
      <c r="H33" s="8">
        <v>0</v>
      </c>
      <c r="I33" s="27">
        <f>I35+I36+I37</f>
        <v>0</v>
      </c>
      <c r="J33" s="27">
        <f>J35+J36+J37</f>
        <v>0</v>
      </c>
      <c r="K33" s="27">
        <f t="shared" ref="K33:AQ33" si="30">K35+K36+K37</f>
        <v>0</v>
      </c>
      <c r="L33" s="27">
        <f t="shared" si="30"/>
        <v>0</v>
      </c>
      <c r="M33" s="27">
        <f t="shared" si="30"/>
        <v>0</v>
      </c>
      <c r="N33" s="27">
        <f t="shared" si="30"/>
        <v>0</v>
      </c>
      <c r="O33" s="27">
        <f t="shared" si="30"/>
        <v>0</v>
      </c>
      <c r="P33" s="27">
        <f t="shared" si="30"/>
        <v>0</v>
      </c>
      <c r="Q33" s="27">
        <f t="shared" si="30"/>
        <v>0</v>
      </c>
      <c r="R33" s="27">
        <f t="shared" si="30"/>
        <v>0</v>
      </c>
      <c r="S33" s="27">
        <f t="shared" si="30"/>
        <v>0</v>
      </c>
      <c r="T33" s="27">
        <f t="shared" si="30"/>
        <v>0</v>
      </c>
      <c r="U33" s="27">
        <f t="shared" si="30"/>
        <v>0</v>
      </c>
      <c r="V33" s="27">
        <f t="shared" si="30"/>
        <v>0</v>
      </c>
      <c r="W33" s="27">
        <f t="shared" si="30"/>
        <v>0</v>
      </c>
      <c r="X33" s="27">
        <f t="shared" si="30"/>
        <v>0</v>
      </c>
      <c r="Y33" s="27">
        <f t="shared" si="30"/>
        <v>0</v>
      </c>
      <c r="Z33" s="27">
        <f t="shared" si="30"/>
        <v>0</v>
      </c>
      <c r="AA33" s="27">
        <f t="shared" si="30"/>
        <v>0</v>
      </c>
      <c r="AB33" s="27">
        <f t="shared" si="30"/>
        <v>0</v>
      </c>
      <c r="AC33" s="27">
        <f t="shared" si="30"/>
        <v>0</v>
      </c>
      <c r="AD33" s="27">
        <f t="shared" si="30"/>
        <v>0</v>
      </c>
      <c r="AE33" s="27">
        <f t="shared" si="30"/>
        <v>0</v>
      </c>
      <c r="AF33" s="27">
        <f t="shared" si="30"/>
        <v>0</v>
      </c>
      <c r="AG33" s="27">
        <f t="shared" si="30"/>
        <v>0</v>
      </c>
      <c r="AH33" s="27">
        <f t="shared" si="30"/>
        <v>0</v>
      </c>
      <c r="AI33" s="27">
        <f t="shared" si="30"/>
        <v>0</v>
      </c>
      <c r="AJ33" s="27">
        <f t="shared" si="30"/>
        <v>0</v>
      </c>
      <c r="AK33" s="27">
        <f t="shared" si="30"/>
        <v>0</v>
      </c>
      <c r="AL33" s="27">
        <f t="shared" si="30"/>
        <v>0</v>
      </c>
      <c r="AM33" s="27">
        <f t="shared" si="30"/>
        <v>0</v>
      </c>
      <c r="AN33" s="27">
        <f t="shared" si="30"/>
        <v>0</v>
      </c>
      <c r="AO33" s="27">
        <f t="shared" si="30"/>
        <v>0</v>
      </c>
      <c r="AP33" s="27">
        <f t="shared" si="30"/>
        <v>0</v>
      </c>
      <c r="AQ33" s="27">
        <f t="shared" si="30"/>
        <v>0</v>
      </c>
      <c r="AR33" s="27">
        <v>0</v>
      </c>
      <c r="AS33" s="125"/>
      <c r="AT33" s="125"/>
      <c r="AU33" s="87"/>
      <c r="AV33" s="88"/>
      <c r="AW33" s="92"/>
    </row>
    <row r="34" spans="1:49" s="2" customFormat="1" ht="33" hidden="1" customHeight="1">
      <c r="A34" s="114"/>
      <c r="B34" s="165"/>
      <c r="C34" s="120"/>
      <c r="D34" s="168"/>
      <c r="E34" s="3" t="s">
        <v>63</v>
      </c>
      <c r="F34" s="8">
        <v>0</v>
      </c>
      <c r="G34" s="8">
        <v>0</v>
      </c>
      <c r="H34" s="8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126"/>
      <c r="AT34" s="126"/>
      <c r="AU34" s="26"/>
      <c r="AV34" s="89"/>
      <c r="AW34" s="92"/>
    </row>
    <row r="35" spans="1:49" s="2" customFormat="1" ht="33" hidden="1" customHeight="1">
      <c r="A35" s="114"/>
      <c r="B35" s="165"/>
      <c r="C35" s="120"/>
      <c r="D35" s="168"/>
      <c r="E35" s="14" t="s">
        <v>62</v>
      </c>
      <c r="F35" s="8">
        <f t="shared" ref="F35:G37" si="31">I35+L35+O35+R35+U35+X35+AA35+AD35+AG35+AJ35+AM35+AP35</f>
        <v>0</v>
      </c>
      <c r="G35" s="8">
        <f t="shared" si="31"/>
        <v>0</v>
      </c>
      <c r="H35" s="8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7">
        <v>0</v>
      </c>
      <c r="AF35" s="27">
        <v>0</v>
      </c>
      <c r="AG35" s="27">
        <v>0</v>
      </c>
      <c r="AH35" s="27">
        <v>0</v>
      </c>
      <c r="AI35" s="27">
        <v>0</v>
      </c>
      <c r="AJ35" s="27">
        <v>0</v>
      </c>
      <c r="AK35" s="27">
        <v>0</v>
      </c>
      <c r="AL35" s="27">
        <v>0</v>
      </c>
      <c r="AM35" s="27">
        <v>0</v>
      </c>
      <c r="AN35" s="27">
        <v>0</v>
      </c>
      <c r="AO35" s="27">
        <v>0</v>
      </c>
      <c r="AP35" s="27">
        <v>0</v>
      </c>
      <c r="AQ35" s="27">
        <v>0</v>
      </c>
      <c r="AR35" s="27">
        <v>0</v>
      </c>
      <c r="AS35" s="126"/>
      <c r="AT35" s="126"/>
      <c r="AU35" s="70"/>
      <c r="AV35" s="92"/>
      <c r="AW35" s="92"/>
    </row>
    <row r="36" spans="1:49" s="2" customFormat="1" ht="33" hidden="1" customHeight="1">
      <c r="A36" s="114"/>
      <c r="B36" s="165"/>
      <c r="C36" s="120"/>
      <c r="D36" s="168"/>
      <c r="E36" s="14" t="s">
        <v>60</v>
      </c>
      <c r="F36" s="8">
        <f t="shared" si="31"/>
        <v>0</v>
      </c>
      <c r="G36" s="8">
        <f t="shared" si="31"/>
        <v>0</v>
      </c>
      <c r="H36" s="8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7">
        <v>0</v>
      </c>
      <c r="AF36" s="27">
        <v>0</v>
      </c>
      <c r="AG36" s="27">
        <v>0</v>
      </c>
      <c r="AH36" s="27">
        <v>0</v>
      </c>
      <c r="AI36" s="27">
        <v>0</v>
      </c>
      <c r="AJ36" s="27">
        <v>0</v>
      </c>
      <c r="AK36" s="27">
        <v>0</v>
      </c>
      <c r="AL36" s="27">
        <v>0</v>
      </c>
      <c r="AM36" s="27">
        <v>0</v>
      </c>
      <c r="AN36" s="27">
        <v>0</v>
      </c>
      <c r="AO36" s="27">
        <v>0</v>
      </c>
      <c r="AP36" s="27">
        <v>0</v>
      </c>
      <c r="AQ36" s="27">
        <v>0</v>
      </c>
      <c r="AR36" s="27">
        <v>0</v>
      </c>
      <c r="AS36" s="126"/>
      <c r="AT36" s="126"/>
      <c r="AU36" s="70"/>
      <c r="AV36" s="92"/>
      <c r="AW36" s="92"/>
    </row>
    <row r="37" spans="1:49" s="2" customFormat="1" ht="33" hidden="1" customHeight="1">
      <c r="A37" s="115"/>
      <c r="B37" s="166"/>
      <c r="C37" s="121"/>
      <c r="D37" s="169"/>
      <c r="E37" s="14" t="s">
        <v>35</v>
      </c>
      <c r="F37" s="8">
        <f t="shared" si="31"/>
        <v>0</v>
      </c>
      <c r="G37" s="8">
        <f t="shared" si="31"/>
        <v>0</v>
      </c>
      <c r="H37" s="8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27">
        <v>0</v>
      </c>
      <c r="AD37" s="27">
        <v>0</v>
      </c>
      <c r="AE37" s="27">
        <v>0</v>
      </c>
      <c r="AF37" s="27">
        <v>0</v>
      </c>
      <c r="AG37" s="27">
        <v>0</v>
      </c>
      <c r="AH37" s="27">
        <v>0</v>
      </c>
      <c r="AI37" s="27">
        <v>0</v>
      </c>
      <c r="AJ37" s="27">
        <v>0</v>
      </c>
      <c r="AK37" s="27">
        <v>0</v>
      </c>
      <c r="AL37" s="27">
        <v>0</v>
      </c>
      <c r="AM37" s="27">
        <v>0</v>
      </c>
      <c r="AN37" s="27">
        <v>0</v>
      </c>
      <c r="AO37" s="27">
        <v>0</v>
      </c>
      <c r="AP37" s="27">
        <v>0</v>
      </c>
      <c r="AQ37" s="27">
        <v>0</v>
      </c>
      <c r="AR37" s="27">
        <v>0</v>
      </c>
      <c r="AS37" s="127"/>
      <c r="AT37" s="127"/>
      <c r="AU37" s="87"/>
      <c r="AV37" s="88"/>
      <c r="AW37" s="92"/>
    </row>
    <row r="38" spans="1:49" s="2" customFormat="1" ht="22.5" customHeight="1">
      <c r="A38" s="113" t="s">
        <v>52</v>
      </c>
      <c r="B38" s="156" t="s">
        <v>91</v>
      </c>
      <c r="C38" s="157" t="s">
        <v>93</v>
      </c>
      <c r="D38" s="119" t="s">
        <v>36</v>
      </c>
      <c r="E38" s="3" t="s">
        <v>78</v>
      </c>
      <c r="F38" s="8">
        <f>F40+F41+F42</f>
        <v>1.5</v>
      </c>
      <c r="G38" s="8">
        <f>G40+G41+G42</f>
        <v>0</v>
      </c>
      <c r="H38" s="8">
        <f>(G38/F38)*100</f>
        <v>0</v>
      </c>
      <c r="I38" s="27">
        <f>I40+I41+I42</f>
        <v>0</v>
      </c>
      <c r="J38" s="27">
        <f>J40+J41+J42</f>
        <v>0</v>
      </c>
      <c r="K38" s="27">
        <v>0</v>
      </c>
      <c r="L38" s="27">
        <f>L40+L41+L42</f>
        <v>0</v>
      </c>
      <c r="M38" s="27">
        <f>M40+M41+M42</f>
        <v>0</v>
      </c>
      <c r="N38" s="27">
        <v>0</v>
      </c>
      <c r="O38" s="27">
        <f>O40+O41+O42</f>
        <v>0</v>
      </c>
      <c r="P38" s="27">
        <f>P40+P41+P42</f>
        <v>0</v>
      </c>
      <c r="Q38" s="27">
        <v>0</v>
      </c>
      <c r="R38" s="27">
        <f>R40+R41+R42</f>
        <v>0</v>
      </c>
      <c r="S38" s="27">
        <f>S40+S41+S42</f>
        <v>0</v>
      </c>
      <c r="T38" s="27">
        <v>0</v>
      </c>
      <c r="U38" s="27">
        <f>U40+U41+U42</f>
        <v>0</v>
      </c>
      <c r="V38" s="27">
        <f>V40+V41+V42</f>
        <v>0</v>
      </c>
      <c r="W38" s="27">
        <v>0</v>
      </c>
      <c r="X38" s="27">
        <f>X40+X41+X42</f>
        <v>0</v>
      </c>
      <c r="Y38" s="27">
        <f>Y40+Y41+Y42</f>
        <v>0</v>
      </c>
      <c r="Z38" s="27">
        <v>0</v>
      </c>
      <c r="AA38" s="27">
        <f>AA40+AA41+AA42</f>
        <v>0</v>
      </c>
      <c r="AB38" s="27">
        <f>AB40+AB41+AB42</f>
        <v>0</v>
      </c>
      <c r="AC38" s="27">
        <v>0</v>
      </c>
      <c r="AD38" s="27">
        <f>AD40+AD41+AD42</f>
        <v>0</v>
      </c>
      <c r="AE38" s="27">
        <f>AE40+AE41+AE42</f>
        <v>0</v>
      </c>
      <c r="AF38" s="27">
        <v>0</v>
      </c>
      <c r="AG38" s="27">
        <f>AG40+AG41+AG42</f>
        <v>1.5</v>
      </c>
      <c r="AH38" s="27">
        <f>AH40+AH41+AH42</f>
        <v>0</v>
      </c>
      <c r="AI38" s="27">
        <f>AH38/AG38*100</f>
        <v>0</v>
      </c>
      <c r="AJ38" s="27">
        <f>AJ40+AJ41+AJ42</f>
        <v>0</v>
      </c>
      <c r="AK38" s="27">
        <f>AK40+AK41+AK42</f>
        <v>0</v>
      </c>
      <c r="AL38" s="27">
        <v>0</v>
      </c>
      <c r="AM38" s="27">
        <f>AM40+AM41+AM42</f>
        <v>0</v>
      </c>
      <c r="AN38" s="27">
        <f>AN40+AN41+AN42</f>
        <v>0</v>
      </c>
      <c r="AO38" s="27">
        <v>0</v>
      </c>
      <c r="AP38" s="27">
        <f>AP40+AP41+AP42</f>
        <v>0</v>
      </c>
      <c r="AQ38" s="27">
        <f>AQ40+AQ41+AQ42</f>
        <v>0</v>
      </c>
      <c r="AR38" s="27">
        <v>0</v>
      </c>
      <c r="AS38" s="125"/>
      <c r="AT38" s="125"/>
      <c r="AU38" s="70"/>
      <c r="AV38" s="92"/>
      <c r="AW38" s="92"/>
    </row>
    <row r="39" spans="1:49" s="2" customFormat="1" ht="33" customHeight="1">
      <c r="A39" s="114"/>
      <c r="B39" s="156"/>
      <c r="C39" s="157"/>
      <c r="D39" s="120"/>
      <c r="E39" s="3" t="s">
        <v>63</v>
      </c>
      <c r="F39" s="8">
        <v>0</v>
      </c>
      <c r="G39" s="8">
        <v>0</v>
      </c>
      <c r="H39" s="8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0</v>
      </c>
      <c r="AE39" s="27">
        <v>0</v>
      </c>
      <c r="AF39" s="27">
        <v>0</v>
      </c>
      <c r="AG39" s="27">
        <v>0</v>
      </c>
      <c r="AH39" s="27">
        <v>0</v>
      </c>
      <c r="AI39" s="27">
        <v>0</v>
      </c>
      <c r="AJ39" s="27">
        <v>0</v>
      </c>
      <c r="AK39" s="27">
        <v>0</v>
      </c>
      <c r="AL39" s="27">
        <v>0</v>
      </c>
      <c r="AM39" s="27">
        <v>0</v>
      </c>
      <c r="AN39" s="27">
        <v>0</v>
      </c>
      <c r="AO39" s="27">
        <v>0</v>
      </c>
      <c r="AP39" s="27">
        <v>0</v>
      </c>
      <c r="AQ39" s="27">
        <v>0</v>
      </c>
      <c r="AR39" s="27">
        <v>0</v>
      </c>
      <c r="AS39" s="126"/>
      <c r="AT39" s="126"/>
      <c r="AU39" s="70"/>
      <c r="AV39" s="92"/>
      <c r="AW39" s="92"/>
    </row>
    <row r="40" spans="1:49" s="2" customFormat="1" ht="33" customHeight="1">
      <c r="A40" s="114"/>
      <c r="B40" s="156"/>
      <c r="C40" s="157"/>
      <c r="D40" s="120"/>
      <c r="E40" s="14" t="s">
        <v>62</v>
      </c>
      <c r="F40" s="8">
        <f t="shared" ref="F40:G42" si="32">I40+L40+O40+R40+U40+X40+AA40+AD40+AG40+AJ40+AM40+AP40</f>
        <v>0</v>
      </c>
      <c r="G40" s="8">
        <f t="shared" si="32"/>
        <v>0</v>
      </c>
      <c r="H40" s="8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0</v>
      </c>
      <c r="AQ40" s="27">
        <v>0</v>
      </c>
      <c r="AR40" s="27">
        <v>0</v>
      </c>
      <c r="AS40" s="126"/>
      <c r="AT40" s="126"/>
      <c r="AU40" s="70"/>
      <c r="AV40" s="92"/>
      <c r="AW40" s="92"/>
    </row>
    <row r="41" spans="1:49" s="2" customFormat="1" ht="33" customHeight="1">
      <c r="A41" s="114"/>
      <c r="B41" s="156"/>
      <c r="C41" s="157"/>
      <c r="D41" s="120"/>
      <c r="E41" s="14" t="s">
        <v>60</v>
      </c>
      <c r="F41" s="8">
        <f t="shared" si="32"/>
        <v>1.5</v>
      </c>
      <c r="G41" s="8">
        <f t="shared" si="32"/>
        <v>0</v>
      </c>
      <c r="H41" s="8">
        <f t="shared" ref="H41" si="33">(G41/F41)*100</f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7">
        <v>0</v>
      </c>
      <c r="AF41" s="27">
        <v>0</v>
      </c>
      <c r="AG41" s="27">
        <v>1.5</v>
      </c>
      <c r="AH41" s="27">
        <v>0</v>
      </c>
      <c r="AI41" s="27">
        <f>AH41/AG41*100</f>
        <v>0</v>
      </c>
      <c r="AJ41" s="27">
        <v>0</v>
      </c>
      <c r="AK41" s="27">
        <v>0</v>
      </c>
      <c r="AL41" s="27">
        <v>0</v>
      </c>
      <c r="AM41" s="27">
        <v>0</v>
      </c>
      <c r="AN41" s="27">
        <v>0</v>
      </c>
      <c r="AO41" s="27">
        <v>0</v>
      </c>
      <c r="AP41" s="27">
        <v>0</v>
      </c>
      <c r="AQ41" s="27">
        <v>0</v>
      </c>
      <c r="AR41" s="27">
        <v>0</v>
      </c>
      <c r="AS41" s="126"/>
      <c r="AT41" s="126"/>
      <c r="AU41" s="70"/>
      <c r="AV41" s="92"/>
      <c r="AW41" s="92"/>
    </row>
    <row r="42" spans="1:49" s="2" customFormat="1" ht="33" customHeight="1">
      <c r="A42" s="114"/>
      <c r="B42" s="156"/>
      <c r="C42" s="157"/>
      <c r="D42" s="121"/>
      <c r="E42" s="14" t="s">
        <v>35</v>
      </c>
      <c r="F42" s="8">
        <f t="shared" si="32"/>
        <v>0</v>
      </c>
      <c r="G42" s="8">
        <f t="shared" si="32"/>
        <v>0</v>
      </c>
      <c r="H42" s="8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  <c r="AD42" s="27">
        <v>0</v>
      </c>
      <c r="AE42" s="27">
        <v>0</v>
      </c>
      <c r="AF42" s="27">
        <v>0</v>
      </c>
      <c r="AG42" s="27">
        <v>0</v>
      </c>
      <c r="AH42" s="27">
        <v>0</v>
      </c>
      <c r="AI42" s="27">
        <v>0</v>
      </c>
      <c r="AJ42" s="27">
        <v>0</v>
      </c>
      <c r="AK42" s="27">
        <v>0</v>
      </c>
      <c r="AL42" s="27">
        <v>0</v>
      </c>
      <c r="AM42" s="27">
        <v>0</v>
      </c>
      <c r="AN42" s="27">
        <v>0</v>
      </c>
      <c r="AO42" s="27">
        <v>0</v>
      </c>
      <c r="AP42" s="27">
        <v>0</v>
      </c>
      <c r="AQ42" s="27">
        <v>0</v>
      </c>
      <c r="AR42" s="27">
        <v>0</v>
      </c>
      <c r="AS42" s="126"/>
      <c r="AT42" s="126"/>
      <c r="AU42" s="70"/>
      <c r="AV42" s="92"/>
      <c r="AW42" s="92"/>
    </row>
    <row r="43" spans="1:49" s="2" customFormat="1" ht="33" customHeight="1">
      <c r="A43" s="115"/>
      <c r="B43" s="156"/>
      <c r="C43" s="157"/>
      <c r="D43" s="65"/>
      <c r="E43" s="14" t="s">
        <v>61</v>
      </c>
      <c r="F43" s="8">
        <v>0</v>
      </c>
      <c r="G43" s="8">
        <v>0</v>
      </c>
      <c r="H43" s="8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7">
        <v>0</v>
      </c>
      <c r="AF43" s="27">
        <v>0</v>
      </c>
      <c r="AG43" s="27">
        <v>0</v>
      </c>
      <c r="AH43" s="27">
        <v>0</v>
      </c>
      <c r="AI43" s="27">
        <v>0</v>
      </c>
      <c r="AJ43" s="27">
        <v>0</v>
      </c>
      <c r="AK43" s="27">
        <v>0</v>
      </c>
      <c r="AL43" s="27">
        <v>0</v>
      </c>
      <c r="AM43" s="27">
        <v>0</v>
      </c>
      <c r="AN43" s="27">
        <v>0</v>
      </c>
      <c r="AO43" s="27">
        <v>0</v>
      </c>
      <c r="AP43" s="27">
        <v>0</v>
      </c>
      <c r="AQ43" s="27">
        <v>0</v>
      </c>
      <c r="AR43" s="27">
        <v>0</v>
      </c>
      <c r="AS43" s="127"/>
      <c r="AT43" s="127"/>
      <c r="AU43" s="70"/>
      <c r="AV43" s="92"/>
      <c r="AW43" s="92"/>
    </row>
    <row r="44" spans="1:49" s="2" customFormat="1" ht="22.5" customHeight="1">
      <c r="A44" s="113" t="s">
        <v>77</v>
      </c>
      <c r="B44" s="156" t="s">
        <v>79</v>
      </c>
      <c r="C44" s="157" t="s">
        <v>93</v>
      </c>
      <c r="D44" s="119" t="s">
        <v>36</v>
      </c>
      <c r="E44" s="3" t="s">
        <v>78</v>
      </c>
      <c r="F44" s="8">
        <f>F46+F47+F48</f>
        <v>1056.5</v>
      </c>
      <c r="G44" s="8">
        <f>G46+G47+G48</f>
        <v>0</v>
      </c>
      <c r="H44" s="8">
        <v>0</v>
      </c>
      <c r="I44" s="27">
        <f>I46+I47+I48</f>
        <v>0</v>
      </c>
      <c r="J44" s="27">
        <f>J46+J47+J48</f>
        <v>0</v>
      </c>
      <c r="K44" s="27">
        <v>0</v>
      </c>
      <c r="L44" s="27">
        <f>L46+L47+L48</f>
        <v>0</v>
      </c>
      <c r="M44" s="27">
        <f>M46+M47+M48</f>
        <v>0</v>
      </c>
      <c r="N44" s="27">
        <v>0</v>
      </c>
      <c r="O44" s="27">
        <f>O46+O47+O48</f>
        <v>0</v>
      </c>
      <c r="P44" s="27">
        <f>P46+P47+P48</f>
        <v>0</v>
      </c>
      <c r="Q44" s="27">
        <v>0</v>
      </c>
      <c r="R44" s="27">
        <f>R46+R47+R48</f>
        <v>0</v>
      </c>
      <c r="S44" s="27">
        <f>S46+S47+S48</f>
        <v>0</v>
      </c>
      <c r="T44" s="27">
        <v>0</v>
      </c>
      <c r="U44" s="27">
        <f>U46+U47+U48</f>
        <v>316.90000000000003</v>
      </c>
      <c r="V44" s="27">
        <f>V46+V47+V48</f>
        <v>0</v>
      </c>
      <c r="W44" s="27">
        <v>0</v>
      </c>
      <c r="X44" s="27">
        <f>X46+X47+X48</f>
        <v>0</v>
      </c>
      <c r="Y44" s="27">
        <f>Y46+Y47+Y48</f>
        <v>0</v>
      </c>
      <c r="Z44" s="27">
        <v>0</v>
      </c>
      <c r="AA44" s="27">
        <f>AA46+AA47+AA48</f>
        <v>739.6</v>
      </c>
      <c r="AB44" s="27">
        <f>AB46+AB47+AB48</f>
        <v>0</v>
      </c>
      <c r="AC44" s="27">
        <v>0</v>
      </c>
      <c r="AD44" s="27">
        <f>AD46+AD47+AD48</f>
        <v>0</v>
      </c>
      <c r="AE44" s="27">
        <f>AE46+AE47+AE48</f>
        <v>0</v>
      </c>
      <c r="AF44" s="27">
        <v>0</v>
      </c>
      <c r="AG44" s="27">
        <f>AG46+AG47+AG48</f>
        <v>0</v>
      </c>
      <c r="AH44" s="27">
        <f>AH46+AH47+AH48</f>
        <v>0</v>
      </c>
      <c r="AI44" s="27">
        <v>0</v>
      </c>
      <c r="AJ44" s="27">
        <f>AJ46+AJ47+AJ48</f>
        <v>0</v>
      </c>
      <c r="AK44" s="27">
        <f>AK46+AK47+AK48</f>
        <v>0</v>
      </c>
      <c r="AL44" s="27">
        <v>0</v>
      </c>
      <c r="AM44" s="27">
        <f>AM46+AM47+AM48</f>
        <v>0</v>
      </c>
      <c r="AN44" s="27">
        <f>AN46+AN47+AN48</f>
        <v>0</v>
      </c>
      <c r="AO44" s="27">
        <v>0</v>
      </c>
      <c r="AP44" s="27">
        <f>AP46+AP47+AP48</f>
        <v>0</v>
      </c>
      <c r="AQ44" s="27">
        <f>AQ46+AQ47+AQ48</f>
        <v>0</v>
      </c>
      <c r="AR44" s="27">
        <v>0</v>
      </c>
      <c r="AS44" s="125" t="s">
        <v>86</v>
      </c>
      <c r="AT44" s="125"/>
      <c r="AU44" s="70"/>
      <c r="AV44" s="92"/>
      <c r="AW44" s="92"/>
    </row>
    <row r="45" spans="1:49" s="2" customFormat="1" ht="33" customHeight="1">
      <c r="A45" s="114"/>
      <c r="B45" s="156"/>
      <c r="C45" s="157"/>
      <c r="D45" s="120"/>
      <c r="E45" s="3" t="s">
        <v>63</v>
      </c>
      <c r="F45" s="8">
        <v>0</v>
      </c>
      <c r="G45" s="8">
        <v>0</v>
      </c>
      <c r="H45" s="8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27">
        <v>0</v>
      </c>
      <c r="AF45" s="27">
        <v>0</v>
      </c>
      <c r="AG45" s="27">
        <v>0</v>
      </c>
      <c r="AH45" s="27">
        <v>0</v>
      </c>
      <c r="AI45" s="27">
        <v>0</v>
      </c>
      <c r="AJ45" s="27">
        <v>0</v>
      </c>
      <c r="AK45" s="27">
        <v>0</v>
      </c>
      <c r="AL45" s="27">
        <v>0</v>
      </c>
      <c r="AM45" s="27">
        <v>0</v>
      </c>
      <c r="AN45" s="27">
        <v>0</v>
      </c>
      <c r="AO45" s="27">
        <v>0</v>
      </c>
      <c r="AP45" s="27">
        <v>0</v>
      </c>
      <c r="AQ45" s="27">
        <v>0</v>
      </c>
      <c r="AR45" s="27">
        <v>0</v>
      </c>
      <c r="AS45" s="126"/>
      <c r="AT45" s="126"/>
      <c r="AU45" s="70"/>
      <c r="AV45" s="92"/>
      <c r="AW45" s="92"/>
    </row>
    <row r="46" spans="1:49" s="2" customFormat="1" ht="33" customHeight="1">
      <c r="A46" s="114"/>
      <c r="B46" s="156"/>
      <c r="C46" s="157"/>
      <c r="D46" s="120"/>
      <c r="E46" s="14" t="s">
        <v>62</v>
      </c>
      <c r="F46" s="8">
        <f t="shared" ref="F46:F48" si="34">I46+L46+O46+R46+U46+X46+AA46+AD46+AG46+AJ46+AM46+AP46</f>
        <v>1003.7</v>
      </c>
      <c r="G46" s="8">
        <f t="shared" ref="G46:G48" si="35">J46+M46+P46+S46+V46+Y46+AB46+AE46+AH46+AK46+AN46+AQ46</f>
        <v>0</v>
      </c>
      <c r="H46" s="8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301.10000000000002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702.6</v>
      </c>
      <c r="AB46" s="27">
        <v>0</v>
      </c>
      <c r="AC46" s="27">
        <v>0</v>
      </c>
      <c r="AD46" s="27">
        <v>0</v>
      </c>
      <c r="AE46" s="27">
        <v>0</v>
      </c>
      <c r="AF46" s="27">
        <v>0</v>
      </c>
      <c r="AG46" s="27">
        <v>0</v>
      </c>
      <c r="AH46" s="27">
        <v>0</v>
      </c>
      <c r="AI46" s="27">
        <v>0</v>
      </c>
      <c r="AJ46" s="27">
        <v>0</v>
      </c>
      <c r="AK46" s="27">
        <v>0</v>
      </c>
      <c r="AL46" s="27">
        <v>0</v>
      </c>
      <c r="AM46" s="27">
        <v>0</v>
      </c>
      <c r="AN46" s="27">
        <v>0</v>
      </c>
      <c r="AO46" s="27">
        <v>0</v>
      </c>
      <c r="AP46" s="27">
        <v>0</v>
      </c>
      <c r="AQ46" s="27">
        <v>0</v>
      </c>
      <c r="AR46" s="27">
        <v>0</v>
      </c>
      <c r="AS46" s="126"/>
      <c r="AT46" s="126"/>
      <c r="AU46" s="70"/>
      <c r="AV46" s="92"/>
      <c r="AW46" s="92"/>
    </row>
    <row r="47" spans="1:49" s="2" customFormat="1" ht="33" customHeight="1">
      <c r="A47" s="114"/>
      <c r="B47" s="156"/>
      <c r="C47" s="157"/>
      <c r="D47" s="120"/>
      <c r="E47" s="14" t="s">
        <v>60</v>
      </c>
      <c r="F47" s="8">
        <f t="shared" si="34"/>
        <v>52.8</v>
      </c>
      <c r="G47" s="8">
        <f t="shared" si="35"/>
        <v>0</v>
      </c>
      <c r="H47" s="8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15.8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37</v>
      </c>
      <c r="AB47" s="27">
        <v>0</v>
      </c>
      <c r="AC47" s="27">
        <v>0</v>
      </c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>
        <v>0</v>
      </c>
      <c r="AK47" s="27">
        <v>0</v>
      </c>
      <c r="AL47" s="27">
        <v>0</v>
      </c>
      <c r="AM47" s="27">
        <v>0</v>
      </c>
      <c r="AN47" s="27">
        <v>0</v>
      </c>
      <c r="AO47" s="27">
        <v>0</v>
      </c>
      <c r="AP47" s="27">
        <v>0</v>
      </c>
      <c r="AQ47" s="27">
        <v>0</v>
      </c>
      <c r="AR47" s="27">
        <v>0</v>
      </c>
      <c r="AS47" s="126"/>
      <c r="AT47" s="126"/>
      <c r="AU47" s="70"/>
      <c r="AV47" s="92"/>
      <c r="AW47" s="92"/>
    </row>
    <row r="48" spans="1:49" s="2" customFormat="1" ht="33" customHeight="1">
      <c r="A48" s="114"/>
      <c r="B48" s="156"/>
      <c r="C48" s="157"/>
      <c r="D48" s="121"/>
      <c r="E48" s="14" t="s">
        <v>35</v>
      </c>
      <c r="F48" s="8">
        <f t="shared" si="34"/>
        <v>0</v>
      </c>
      <c r="G48" s="8">
        <f t="shared" si="35"/>
        <v>0</v>
      </c>
      <c r="H48" s="8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7">
        <v>0</v>
      </c>
      <c r="AO48" s="27">
        <v>0</v>
      </c>
      <c r="AP48" s="27">
        <v>0</v>
      </c>
      <c r="AQ48" s="27">
        <v>0</v>
      </c>
      <c r="AR48" s="27">
        <v>0</v>
      </c>
      <c r="AS48" s="126"/>
      <c r="AT48" s="126"/>
      <c r="AU48" s="70"/>
      <c r="AV48" s="92"/>
      <c r="AW48" s="92"/>
    </row>
    <row r="49" spans="1:49" s="2" customFormat="1" ht="33" customHeight="1">
      <c r="A49" s="115"/>
      <c r="B49" s="156"/>
      <c r="C49" s="157"/>
      <c r="D49" s="65"/>
      <c r="E49" s="14" t="s">
        <v>61</v>
      </c>
      <c r="F49" s="8">
        <v>0</v>
      </c>
      <c r="G49" s="8">
        <v>0</v>
      </c>
      <c r="H49" s="8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7">
        <v>0</v>
      </c>
      <c r="Z49" s="27">
        <v>0</v>
      </c>
      <c r="AA49" s="27">
        <v>0</v>
      </c>
      <c r="AB49" s="27">
        <v>0</v>
      </c>
      <c r="AC49" s="27">
        <v>0</v>
      </c>
      <c r="AD49" s="27">
        <v>0</v>
      </c>
      <c r="AE49" s="27">
        <v>0</v>
      </c>
      <c r="AF49" s="27">
        <v>0</v>
      </c>
      <c r="AG49" s="27">
        <v>0</v>
      </c>
      <c r="AH49" s="27">
        <v>0</v>
      </c>
      <c r="AI49" s="27">
        <v>0</v>
      </c>
      <c r="AJ49" s="27">
        <v>0</v>
      </c>
      <c r="AK49" s="27">
        <v>0</v>
      </c>
      <c r="AL49" s="27">
        <v>0</v>
      </c>
      <c r="AM49" s="27">
        <v>0</v>
      </c>
      <c r="AN49" s="27">
        <v>0</v>
      </c>
      <c r="AO49" s="27">
        <v>0</v>
      </c>
      <c r="AP49" s="27">
        <v>0</v>
      </c>
      <c r="AQ49" s="27">
        <v>0</v>
      </c>
      <c r="AR49" s="27">
        <v>0</v>
      </c>
      <c r="AS49" s="127"/>
      <c r="AT49" s="127"/>
      <c r="AU49" s="70"/>
      <c r="AV49" s="92"/>
      <c r="AW49" s="92"/>
    </row>
    <row r="50" spans="1:49" s="2" customFormat="1" ht="39.75" customHeight="1">
      <c r="A50" s="18" t="s">
        <v>55</v>
      </c>
      <c r="B50" s="15" t="s">
        <v>53</v>
      </c>
      <c r="C50" s="19"/>
      <c r="D50" s="66"/>
      <c r="E50" s="16"/>
      <c r="F50" s="6"/>
      <c r="G50" s="6"/>
      <c r="H50" s="6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20"/>
      <c r="AT50" s="17"/>
      <c r="AU50" s="87"/>
      <c r="AV50" s="94"/>
      <c r="AW50" s="94"/>
    </row>
    <row r="51" spans="1:49" s="2" customFormat="1" ht="81" customHeight="1">
      <c r="A51" s="61" t="s">
        <v>32</v>
      </c>
      <c r="B51" s="44" t="s">
        <v>57</v>
      </c>
      <c r="C51" s="67" t="s">
        <v>30</v>
      </c>
      <c r="D51" s="67" t="s">
        <v>42</v>
      </c>
      <c r="E51" s="45" t="s">
        <v>25</v>
      </c>
      <c r="F51" s="42">
        <v>0</v>
      </c>
      <c r="G51" s="42">
        <v>0</v>
      </c>
      <c r="H51" s="42">
        <v>0</v>
      </c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110" t="s">
        <v>87</v>
      </c>
      <c r="AT51" s="63"/>
      <c r="AU51" s="25"/>
      <c r="AV51" s="43"/>
      <c r="AW51" s="94"/>
    </row>
    <row r="52" spans="1:49" s="2" customFormat="1" ht="119.25" customHeight="1">
      <c r="A52" s="61" t="s">
        <v>56</v>
      </c>
      <c r="B52" s="44" t="s">
        <v>59</v>
      </c>
      <c r="C52" s="67" t="s">
        <v>58</v>
      </c>
      <c r="D52" s="67" t="s">
        <v>42</v>
      </c>
      <c r="E52" s="45" t="s">
        <v>25</v>
      </c>
      <c r="F52" s="42">
        <v>0</v>
      </c>
      <c r="G52" s="42">
        <v>0</v>
      </c>
      <c r="H52" s="42">
        <v>0</v>
      </c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109" t="s">
        <v>88</v>
      </c>
      <c r="AT52" s="95"/>
      <c r="AU52" s="96"/>
      <c r="AV52" s="97"/>
      <c r="AW52" s="94"/>
    </row>
    <row r="53" spans="1:49" s="2" customFormat="1" ht="22.5" customHeight="1">
      <c r="A53" s="137"/>
      <c r="B53" s="140" t="s">
        <v>74</v>
      </c>
      <c r="C53" s="143"/>
      <c r="D53" s="146"/>
      <c r="E53" s="4" t="s">
        <v>78</v>
      </c>
      <c r="F53" s="8">
        <f>F55+F56+F57</f>
        <v>152486.1</v>
      </c>
      <c r="G53" s="8">
        <f>G55+G56+G57+G58</f>
        <v>30650</v>
      </c>
      <c r="H53" s="8">
        <f>G53/F53*100</f>
        <v>20.100192738879148</v>
      </c>
      <c r="I53" s="8">
        <f>I55+I56+I57</f>
        <v>1650</v>
      </c>
      <c r="J53" s="8">
        <f>J55+J56+J57</f>
        <v>1650</v>
      </c>
      <c r="K53" s="8">
        <f>J53/I53*100</f>
        <v>100</v>
      </c>
      <c r="L53" s="8">
        <f>L55+L56+L57</f>
        <v>15500</v>
      </c>
      <c r="M53" s="8">
        <f>M55+M56+M57</f>
        <v>15500</v>
      </c>
      <c r="N53" s="8">
        <f>M53/L53*100</f>
        <v>100</v>
      </c>
      <c r="O53" s="8">
        <f>O55+O56+O57</f>
        <v>13701.2</v>
      </c>
      <c r="P53" s="8">
        <f>P55+P56+P57</f>
        <v>13500</v>
      </c>
      <c r="Q53" s="8">
        <f>P53/O53*100</f>
        <v>98.531515487694492</v>
      </c>
      <c r="R53" s="8">
        <f>R55+R56+R57</f>
        <v>13150.2</v>
      </c>
      <c r="S53" s="8">
        <f>S55+S56+S57</f>
        <v>0</v>
      </c>
      <c r="T53" s="8">
        <f>S53/R53*100</f>
        <v>0</v>
      </c>
      <c r="U53" s="8">
        <f>U55+U56+U57</f>
        <v>21881.3</v>
      </c>
      <c r="V53" s="8">
        <f>V55+V56+V57</f>
        <v>0</v>
      </c>
      <c r="W53" s="8">
        <f>V53/U53*100</f>
        <v>0</v>
      </c>
      <c r="X53" s="8">
        <f>X55+X56+X57</f>
        <v>14028.7</v>
      </c>
      <c r="Y53" s="8">
        <f>Y55+Y56+Y57</f>
        <v>0</v>
      </c>
      <c r="Z53" s="8">
        <f>Y53/X53*100</f>
        <v>0</v>
      </c>
      <c r="AA53" s="8">
        <f>AA55+AA56+AA57</f>
        <v>14750</v>
      </c>
      <c r="AB53" s="8">
        <f>AB55+AB56+AB57</f>
        <v>0</v>
      </c>
      <c r="AC53" s="8">
        <f>AB53/AA53*100</f>
        <v>0</v>
      </c>
      <c r="AD53" s="8">
        <f>AD55+AD56+AD57</f>
        <v>10010.4</v>
      </c>
      <c r="AE53" s="8">
        <f>AE55+AE56+AE57</f>
        <v>0</v>
      </c>
      <c r="AF53" s="8">
        <f>AE53/AD53*100</f>
        <v>0</v>
      </c>
      <c r="AG53" s="8">
        <f>AG55+AG56+AG57</f>
        <v>8530.2000000000007</v>
      </c>
      <c r="AH53" s="8">
        <f>AH55+AH56+AH57</f>
        <v>0</v>
      </c>
      <c r="AI53" s="8">
        <f>AH53/AG53*100</f>
        <v>0</v>
      </c>
      <c r="AJ53" s="8">
        <f>AJ55+AJ56+AJ57</f>
        <v>13020.8</v>
      </c>
      <c r="AK53" s="8">
        <f>AK55+AK56+AK57</f>
        <v>0</v>
      </c>
      <c r="AL53" s="8">
        <f>AK53/AJ53*100</f>
        <v>0</v>
      </c>
      <c r="AM53" s="8">
        <f>AM55+AM56+AM57</f>
        <v>8535.2000000000007</v>
      </c>
      <c r="AN53" s="8">
        <f>AN55+AN56+AN57</f>
        <v>0</v>
      </c>
      <c r="AO53" s="8">
        <f>AN53/AM53*100</f>
        <v>0</v>
      </c>
      <c r="AP53" s="8">
        <f>AP55+AP56+AP57</f>
        <v>17728.099999999999</v>
      </c>
      <c r="AQ53" s="8">
        <f>AQ55+AQ56+AQ57</f>
        <v>0</v>
      </c>
      <c r="AR53" s="8">
        <f>AQ53/AP53*100</f>
        <v>0</v>
      </c>
      <c r="AS53" s="149"/>
      <c r="AT53" s="152"/>
      <c r="AU53" s="87"/>
      <c r="AV53" s="88"/>
      <c r="AW53" s="92"/>
    </row>
    <row r="54" spans="1:49" s="2" customFormat="1" ht="33" customHeight="1">
      <c r="A54" s="138"/>
      <c r="B54" s="141"/>
      <c r="C54" s="144"/>
      <c r="D54" s="147"/>
      <c r="E54" s="4" t="s">
        <v>63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150"/>
      <c r="AT54" s="153"/>
      <c r="AU54" s="93"/>
      <c r="AV54" s="89"/>
      <c r="AW54" s="92"/>
    </row>
    <row r="55" spans="1:49" s="2" customFormat="1" ht="33" customHeight="1">
      <c r="A55" s="138"/>
      <c r="B55" s="141"/>
      <c r="C55" s="144"/>
      <c r="D55" s="147"/>
      <c r="E55" s="5" t="s">
        <v>62</v>
      </c>
      <c r="F55" s="8">
        <f>I55+L55+O55+R55+U55+X55+AA55+AD55+AG55+AJ55+AM55+AP55</f>
        <v>1003.7</v>
      </c>
      <c r="G55" s="8">
        <f t="shared" ref="F55:G57" si="36">J55+M55+P55+S55+V55+Y55+AB55+AE55+AH55+AK55+AN55+AQ55</f>
        <v>0</v>
      </c>
      <c r="H55" s="8">
        <f>G55/F55*100</f>
        <v>0</v>
      </c>
      <c r="I55" s="8">
        <f>I18+I24+I29+I35+I40+I46</f>
        <v>0</v>
      </c>
      <c r="J55" s="8">
        <f>J18+J24+J29+J35+J40+J46</f>
        <v>0</v>
      </c>
      <c r="K55" s="8">
        <v>0</v>
      </c>
      <c r="L55" s="8">
        <f>L18+L24+L29+L35+L40+L46</f>
        <v>0</v>
      </c>
      <c r="M55" s="8">
        <f>M18+M24+M29+M35+M40+M46</f>
        <v>0</v>
      </c>
      <c r="N55" s="8">
        <v>0</v>
      </c>
      <c r="O55" s="8">
        <f>O18+O24+O29+O35+O40+O46</f>
        <v>0</v>
      </c>
      <c r="P55" s="8">
        <f>P18+P24+P29+P35+P40+P46</f>
        <v>0</v>
      </c>
      <c r="Q55" s="69">
        <v>0</v>
      </c>
      <c r="R55" s="8">
        <f>R18+R24+R29+R35+R40+R46</f>
        <v>0</v>
      </c>
      <c r="S55" s="8">
        <f>S18+S24+S29+S35+S40+S46</f>
        <v>0</v>
      </c>
      <c r="T55" s="8">
        <v>0</v>
      </c>
      <c r="U55" s="8">
        <f>U18+U24+U29+U35+U40+U46</f>
        <v>301.10000000000002</v>
      </c>
      <c r="V55" s="8">
        <f>V18+V24+V29+V35+V40+V46</f>
        <v>0</v>
      </c>
      <c r="W55" s="8">
        <v>0</v>
      </c>
      <c r="X55" s="8">
        <f>X18+X24+X29+X35+X40+X46</f>
        <v>0</v>
      </c>
      <c r="Y55" s="8">
        <f>Y18+Y24+Y29+Y35+Y40+Y46</f>
        <v>0</v>
      </c>
      <c r="Z55" s="8">
        <v>0</v>
      </c>
      <c r="AA55" s="8">
        <f>AA18+AA24+AA29+AA35+AA40+AA46</f>
        <v>702.6</v>
      </c>
      <c r="AB55" s="8">
        <f>AB18+AB24+AB29+AB35+AB40+AB46</f>
        <v>0</v>
      </c>
      <c r="AC55" s="8">
        <v>0</v>
      </c>
      <c r="AD55" s="8">
        <f>AD18+AD24+AD29+AD35+AD40+AD46</f>
        <v>0</v>
      </c>
      <c r="AE55" s="8">
        <f>AE18+AE24+AE29+AE35+AE40+AE46</f>
        <v>0</v>
      </c>
      <c r="AF55" s="7">
        <v>0</v>
      </c>
      <c r="AG55" s="8">
        <f>AG18+AG24+AG29+AG35+AG40+AG46</f>
        <v>0</v>
      </c>
      <c r="AH55" s="8">
        <f>AH18+AH24+AH29+AH35+AH40+AH46</f>
        <v>0</v>
      </c>
      <c r="AI55" s="8">
        <v>0</v>
      </c>
      <c r="AJ55" s="8">
        <f>AJ18+AJ24+AJ29+AJ35+AJ40+AJ46</f>
        <v>0</v>
      </c>
      <c r="AK55" s="8">
        <f>AK18+AK24+AK29+AK35+AK40+AK46</f>
        <v>0</v>
      </c>
      <c r="AL55" s="8">
        <v>0</v>
      </c>
      <c r="AM55" s="8">
        <f>AM18+AM24+AM29+AM35+AM40+AM46</f>
        <v>0</v>
      </c>
      <c r="AN55" s="8">
        <f>AN18+AN24+AN29+AN35+AN40+AN46</f>
        <v>0</v>
      </c>
      <c r="AO55" s="7">
        <v>0</v>
      </c>
      <c r="AP55" s="8">
        <f>AP18+AP24+AP29+AP35+AP40+AP46</f>
        <v>0</v>
      </c>
      <c r="AQ55" s="8">
        <f>AQ18+AQ24+AQ29+AQ35+AQ40+AQ46</f>
        <v>0</v>
      </c>
      <c r="AR55" s="8">
        <v>0</v>
      </c>
      <c r="AS55" s="150"/>
      <c r="AT55" s="153"/>
      <c r="AU55" s="87"/>
      <c r="AV55" s="88"/>
      <c r="AW55" s="92"/>
    </row>
    <row r="56" spans="1:49" s="2" customFormat="1" ht="33" customHeight="1">
      <c r="A56" s="138"/>
      <c r="B56" s="141"/>
      <c r="C56" s="144"/>
      <c r="D56" s="147"/>
      <c r="E56" s="5" t="s">
        <v>60</v>
      </c>
      <c r="F56" s="8">
        <f t="shared" si="36"/>
        <v>151482.4</v>
      </c>
      <c r="G56" s="8">
        <f t="shared" si="36"/>
        <v>30650</v>
      </c>
      <c r="H56" s="8">
        <f>G56/F56*100</f>
        <v>20.23337364604733</v>
      </c>
      <c r="I56" s="8">
        <f>I19+I25+I30+I36+I41+I47</f>
        <v>1650</v>
      </c>
      <c r="J56" s="8">
        <f>J19+J25+J30+J36+J41+J47</f>
        <v>1650</v>
      </c>
      <c r="K56" s="8">
        <f>J56/I56*100</f>
        <v>100</v>
      </c>
      <c r="L56" s="8">
        <f>L19+L25+L30+L36+L41+L47</f>
        <v>15500</v>
      </c>
      <c r="M56" s="8">
        <f>M19+M25+M30+M36+M41+M47</f>
        <v>15500</v>
      </c>
      <c r="N56" s="8">
        <f>M56/L56*100</f>
        <v>100</v>
      </c>
      <c r="O56" s="8">
        <f>O19+O25+O30+O36+O41+O47</f>
        <v>13701.2</v>
      </c>
      <c r="P56" s="8">
        <f>P19+P25+P30+P36+P41+P47</f>
        <v>13500</v>
      </c>
      <c r="Q56" s="8">
        <f>P56/O56*100</f>
        <v>98.531515487694492</v>
      </c>
      <c r="R56" s="8">
        <f>R19+R25+R30+R36+R41+R47</f>
        <v>13150.2</v>
      </c>
      <c r="S56" s="8">
        <f>S19+S25+S30+S36+S41+S47</f>
        <v>0</v>
      </c>
      <c r="T56" s="8">
        <f>S56/R56*100</f>
        <v>0</v>
      </c>
      <c r="U56" s="8">
        <f>U19+U25+U30+U36+U41+U47</f>
        <v>21580.2</v>
      </c>
      <c r="V56" s="8">
        <f>V19+V25+V30+V36+V41+V47</f>
        <v>0</v>
      </c>
      <c r="W56" s="8">
        <f>V56/U56*100</f>
        <v>0</v>
      </c>
      <c r="X56" s="8">
        <f>X19+X25+X30+X36+X41+X47</f>
        <v>14028.7</v>
      </c>
      <c r="Y56" s="8">
        <f>Y19+Y25+Y30+Y36+Y41+Y47</f>
        <v>0</v>
      </c>
      <c r="Z56" s="8">
        <f>Y56/X56*100</f>
        <v>0</v>
      </c>
      <c r="AA56" s="8">
        <f>AA19+AA25+AA30+AA36+AA41+AA47</f>
        <v>14047.4</v>
      </c>
      <c r="AB56" s="8">
        <f>AB19+AB25+AB30+AB36+AB41+AB47</f>
        <v>0</v>
      </c>
      <c r="AC56" s="8">
        <f>AB56/AA56*100</f>
        <v>0</v>
      </c>
      <c r="AD56" s="8">
        <f>AD19+AD25+AD30+AD36+AD41+AD47</f>
        <v>10010.4</v>
      </c>
      <c r="AE56" s="8">
        <f>AE19+AE25+AE30+AE36+AE41+AE47</f>
        <v>0</v>
      </c>
      <c r="AF56" s="8">
        <f>AE56/AD56*100</f>
        <v>0</v>
      </c>
      <c r="AG56" s="8">
        <f>AG19+AG25+AG30+AG36+AG41+AG47</f>
        <v>8530.2000000000007</v>
      </c>
      <c r="AH56" s="8">
        <f>AH19+AH25+AH30+AH36+AH41+AH47</f>
        <v>0</v>
      </c>
      <c r="AI56" s="8">
        <f>AH56/AG56*100</f>
        <v>0</v>
      </c>
      <c r="AJ56" s="8">
        <f>AJ19+AJ25+AJ30+AJ36+AJ41+AJ47</f>
        <v>13020.8</v>
      </c>
      <c r="AK56" s="8">
        <f>AK19+AK25+AK30+AK36+AK41+AK47</f>
        <v>0</v>
      </c>
      <c r="AL56" s="8">
        <f>AK56/AJ56*100</f>
        <v>0</v>
      </c>
      <c r="AM56" s="8">
        <f>AM19+AM25+AM30+AM36+AM41+AM47</f>
        <v>8535.2000000000007</v>
      </c>
      <c r="AN56" s="8">
        <f>AN19+AN25+AN30+AN36+AN41+AN47</f>
        <v>0</v>
      </c>
      <c r="AO56" s="8">
        <f>AN56/AM56*100</f>
        <v>0</v>
      </c>
      <c r="AP56" s="8">
        <f>AP19+AP25+AP30+AP36+AP41+AP47</f>
        <v>17728.099999999999</v>
      </c>
      <c r="AQ56" s="8">
        <f>AQ19+AQ25+AQ30+AQ36+AQ41+AQ47</f>
        <v>0</v>
      </c>
      <c r="AR56" s="8">
        <f>AQ56/AP56*100</f>
        <v>0</v>
      </c>
      <c r="AS56" s="151"/>
      <c r="AT56" s="154"/>
      <c r="AU56" s="87"/>
      <c r="AV56" s="88"/>
      <c r="AW56" s="92"/>
    </row>
    <row r="57" spans="1:49" s="2" customFormat="1" ht="33" customHeight="1">
      <c r="A57" s="138"/>
      <c r="B57" s="141"/>
      <c r="C57" s="144"/>
      <c r="D57" s="147"/>
      <c r="E57" s="5" t="s">
        <v>35</v>
      </c>
      <c r="F57" s="8">
        <f t="shared" si="36"/>
        <v>0</v>
      </c>
      <c r="G57" s="8">
        <f t="shared" si="36"/>
        <v>0</v>
      </c>
      <c r="H57" s="7">
        <v>0</v>
      </c>
      <c r="I57" s="8">
        <f>I42</f>
        <v>0</v>
      </c>
      <c r="J57" s="8">
        <f>J42</f>
        <v>0</v>
      </c>
      <c r="K57" s="8">
        <v>0</v>
      </c>
      <c r="L57" s="8">
        <f>L37</f>
        <v>0</v>
      </c>
      <c r="M57" s="8">
        <f>M42</f>
        <v>0</v>
      </c>
      <c r="N57" s="8">
        <v>0</v>
      </c>
      <c r="O57" s="8">
        <f>O42</f>
        <v>0</v>
      </c>
      <c r="P57" s="8">
        <f t="shared" ref="P57:Q57" si="37">P42</f>
        <v>0</v>
      </c>
      <c r="Q57" s="8">
        <f t="shared" si="37"/>
        <v>0</v>
      </c>
      <c r="R57" s="8">
        <f>R42+R37</f>
        <v>0</v>
      </c>
      <c r="S57" s="8">
        <f>S42+S37</f>
        <v>0</v>
      </c>
      <c r="T57" s="8">
        <v>0</v>
      </c>
      <c r="U57" s="8">
        <f>U42</f>
        <v>0</v>
      </c>
      <c r="V57" s="8">
        <f>V42</f>
        <v>0</v>
      </c>
      <c r="W57" s="7">
        <v>0</v>
      </c>
      <c r="X57" s="8">
        <f>X42</f>
        <v>0</v>
      </c>
      <c r="Y57" s="8">
        <f>Y42</f>
        <v>0</v>
      </c>
      <c r="Z57" s="7">
        <v>0</v>
      </c>
      <c r="AA57" s="8">
        <f>AA42+AA37</f>
        <v>0</v>
      </c>
      <c r="AB57" s="8">
        <f>AB42+AB37</f>
        <v>0</v>
      </c>
      <c r="AC57" s="8">
        <v>0</v>
      </c>
      <c r="AD57" s="8">
        <f>AD42+AD37</f>
        <v>0</v>
      </c>
      <c r="AE57" s="8">
        <f>AE42+AE37</f>
        <v>0</v>
      </c>
      <c r="AF57" s="8">
        <v>0</v>
      </c>
      <c r="AG57" s="8">
        <f>AG42+AG37</f>
        <v>0</v>
      </c>
      <c r="AH57" s="8">
        <f>AH42+AH37</f>
        <v>0</v>
      </c>
      <c r="AI57" s="8">
        <v>0</v>
      </c>
      <c r="AJ57" s="8">
        <f>AJ42+AJ37</f>
        <v>0</v>
      </c>
      <c r="AK57" s="8">
        <f>AK42+AK37</f>
        <v>0</v>
      </c>
      <c r="AL57" s="8">
        <v>0</v>
      </c>
      <c r="AM57" s="8">
        <f>AM42+AM37</f>
        <v>0</v>
      </c>
      <c r="AN57" s="8">
        <f>AN42+AN37</f>
        <v>0</v>
      </c>
      <c r="AO57" s="8">
        <v>0</v>
      </c>
      <c r="AP57" s="8">
        <f>AP42+AP37</f>
        <v>0</v>
      </c>
      <c r="AQ57" s="8">
        <f>AQ42+AQ37</f>
        <v>0</v>
      </c>
      <c r="AR57" s="8">
        <v>0</v>
      </c>
      <c r="AS57" s="59"/>
      <c r="AT57" s="98"/>
      <c r="AU57" s="87"/>
      <c r="AV57" s="88"/>
      <c r="AW57" s="92"/>
    </row>
    <row r="58" spans="1:49" s="2" customFormat="1" ht="33" customHeight="1">
      <c r="A58" s="139"/>
      <c r="B58" s="142"/>
      <c r="C58" s="145"/>
      <c r="D58" s="148"/>
      <c r="E58" s="5" t="s">
        <v>61</v>
      </c>
      <c r="F58" s="23">
        <f t="shared" ref="F58:G58" si="38">I58+L58+O58+R58+U58+X58+AA58+AD58+AG58+AJ58+AM58+AP58</f>
        <v>0</v>
      </c>
      <c r="G58" s="23">
        <f t="shared" si="38"/>
        <v>0</v>
      </c>
      <c r="H58" s="23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60"/>
      <c r="AT58" s="99"/>
      <c r="AU58" s="94"/>
      <c r="AV58" s="92"/>
      <c r="AW58" s="92"/>
    </row>
    <row r="59" spans="1:49" s="2" customFormat="1" ht="22.5" hidden="1" customHeight="1">
      <c r="A59" s="129"/>
      <c r="B59" s="136" t="s">
        <v>65</v>
      </c>
      <c r="C59" s="133"/>
      <c r="D59" s="24"/>
      <c r="E59" s="3" t="s">
        <v>78</v>
      </c>
      <c r="F59" s="8">
        <f>F61+F62+F63</f>
        <v>0</v>
      </c>
      <c r="G59" s="8">
        <f>G61+G62+G63</f>
        <v>0</v>
      </c>
      <c r="H59" s="8">
        <v>0</v>
      </c>
      <c r="I59" s="10">
        <f>I61+I62</f>
        <v>0</v>
      </c>
      <c r="J59" s="10">
        <f>J61+J62</f>
        <v>0</v>
      </c>
      <c r="K59" s="10">
        <v>0</v>
      </c>
      <c r="L59" s="10">
        <f>L61+L62</f>
        <v>0</v>
      </c>
      <c r="M59" s="10">
        <f>M61+M62</f>
        <v>0</v>
      </c>
      <c r="N59" s="10">
        <v>0</v>
      </c>
      <c r="O59" s="10">
        <f>O61+O62</f>
        <v>0</v>
      </c>
      <c r="P59" s="10">
        <f>P61+P62</f>
        <v>0</v>
      </c>
      <c r="Q59" s="10">
        <v>0</v>
      </c>
      <c r="R59" s="10">
        <f>R61+R62</f>
        <v>0</v>
      </c>
      <c r="S59" s="10">
        <f>S61+S62</f>
        <v>0</v>
      </c>
      <c r="T59" s="10">
        <v>0</v>
      </c>
      <c r="U59" s="10">
        <f>U61+U62</f>
        <v>0</v>
      </c>
      <c r="V59" s="10">
        <f>V61+V62</f>
        <v>0</v>
      </c>
      <c r="W59" s="10">
        <v>0</v>
      </c>
      <c r="X59" s="10">
        <f>X61+X62</f>
        <v>0</v>
      </c>
      <c r="Y59" s="10">
        <f>Y61+Y62</f>
        <v>0</v>
      </c>
      <c r="Z59" s="10">
        <v>0</v>
      </c>
      <c r="AA59" s="10">
        <f>AA61+AA62</f>
        <v>0</v>
      </c>
      <c r="AB59" s="10">
        <f>AB61+AB62</f>
        <v>0</v>
      </c>
      <c r="AC59" s="10">
        <v>0</v>
      </c>
      <c r="AD59" s="10">
        <f>AD61+AD62</f>
        <v>0</v>
      </c>
      <c r="AE59" s="10">
        <f>AE61+AE62</f>
        <v>0</v>
      </c>
      <c r="AF59" s="10">
        <v>0</v>
      </c>
      <c r="AG59" s="10">
        <f>AG61+AG62</f>
        <v>0</v>
      </c>
      <c r="AH59" s="10">
        <f>AH61+AH62</f>
        <v>0</v>
      </c>
      <c r="AI59" s="10">
        <v>0</v>
      </c>
      <c r="AJ59" s="10">
        <f>AJ61+AJ62</f>
        <v>0</v>
      </c>
      <c r="AK59" s="10">
        <f>AK61+AK62</f>
        <v>0</v>
      </c>
      <c r="AL59" s="10">
        <v>0</v>
      </c>
      <c r="AM59" s="10">
        <f>AM61+AM62</f>
        <v>0</v>
      </c>
      <c r="AN59" s="10">
        <f>AN61+AN62</f>
        <v>0</v>
      </c>
      <c r="AO59" s="10">
        <v>0</v>
      </c>
      <c r="AP59" s="10">
        <f>AP61+AP62</f>
        <v>0</v>
      </c>
      <c r="AQ59" s="10">
        <f>AQ61+AQ62</f>
        <v>0</v>
      </c>
      <c r="AR59" s="10">
        <v>0</v>
      </c>
      <c r="AS59" s="125"/>
      <c r="AT59" s="125"/>
      <c r="AU59" s="70"/>
      <c r="AV59" s="92"/>
      <c r="AW59" s="92"/>
    </row>
    <row r="60" spans="1:49" s="2" customFormat="1" ht="33" hidden="1" customHeight="1">
      <c r="A60" s="129"/>
      <c r="B60" s="136"/>
      <c r="C60" s="133"/>
      <c r="D60" s="21"/>
      <c r="E60" s="3" t="s">
        <v>63</v>
      </c>
      <c r="F60" s="8">
        <v>0</v>
      </c>
      <c r="G60" s="8">
        <v>0</v>
      </c>
      <c r="H60" s="8">
        <v>0</v>
      </c>
      <c r="I60" s="10">
        <f t="shared" ref="I60:AR60" si="39">I34</f>
        <v>0</v>
      </c>
      <c r="J60" s="10">
        <f t="shared" si="39"/>
        <v>0</v>
      </c>
      <c r="K60" s="10">
        <f t="shared" si="39"/>
        <v>0</v>
      </c>
      <c r="L60" s="10">
        <f t="shared" si="39"/>
        <v>0</v>
      </c>
      <c r="M60" s="10">
        <f t="shared" si="39"/>
        <v>0</v>
      </c>
      <c r="N60" s="10">
        <f t="shared" si="39"/>
        <v>0</v>
      </c>
      <c r="O60" s="10">
        <f t="shared" si="39"/>
        <v>0</v>
      </c>
      <c r="P60" s="10">
        <f t="shared" si="39"/>
        <v>0</v>
      </c>
      <c r="Q60" s="10">
        <f t="shared" si="39"/>
        <v>0</v>
      </c>
      <c r="R60" s="10">
        <f t="shared" si="39"/>
        <v>0</v>
      </c>
      <c r="S60" s="10">
        <f t="shared" si="39"/>
        <v>0</v>
      </c>
      <c r="T60" s="10">
        <f t="shared" si="39"/>
        <v>0</v>
      </c>
      <c r="U60" s="10">
        <f t="shared" si="39"/>
        <v>0</v>
      </c>
      <c r="V60" s="10">
        <f t="shared" si="39"/>
        <v>0</v>
      </c>
      <c r="W60" s="10">
        <f t="shared" si="39"/>
        <v>0</v>
      </c>
      <c r="X60" s="10">
        <f t="shared" si="39"/>
        <v>0</v>
      </c>
      <c r="Y60" s="10">
        <f t="shared" si="39"/>
        <v>0</v>
      </c>
      <c r="Z60" s="10">
        <f t="shared" si="39"/>
        <v>0</v>
      </c>
      <c r="AA60" s="10">
        <f t="shared" si="39"/>
        <v>0</v>
      </c>
      <c r="AB60" s="10">
        <f t="shared" si="39"/>
        <v>0</v>
      </c>
      <c r="AC60" s="10">
        <f t="shared" si="39"/>
        <v>0</v>
      </c>
      <c r="AD60" s="10">
        <f t="shared" si="39"/>
        <v>0</v>
      </c>
      <c r="AE60" s="10">
        <f t="shared" si="39"/>
        <v>0</v>
      </c>
      <c r="AF60" s="10">
        <f t="shared" si="39"/>
        <v>0</v>
      </c>
      <c r="AG60" s="10">
        <f t="shared" si="39"/>
        <v>0</v>
      </c>
      <c r="AH60" s="10">
        <f t="shared" si="39"/>
        <v>0</v>
      </c>
      <c r="AI60" s="10">
        <f t="shared" si="39"/>
        <v>0</v>
      </c>
      <c r="AJ60" s="10">
        <f t="shared" si="39"/>
        <v>0</v>
      </c>
      <c r="AK60" s="10">
        <f t="shared" si="39"/>
        <v>0</v>
      </c>
      <c r="AL60" s="10">
        <f t="shared" si="39"/>
        <v>0</v>
      </c>
      <c r="AM60" s="10">
        <f t="shared" si="39"/>
        <v>0</v>
      </c>
      <c r="AN60" s="10">
        <f t="shared" si="39"/>
        <v>0</v>
      </c>
      <c r="AO60" s="10">
        <f t="shared" si="39"/>
        <v>0</v>
      </c>
      <c r="AP60" s="10">
        <f t="shared" si="39"/>
        <v>0</v>
      </c>
      <c r="AQ60" s="10">
        <f t="shared" si="39"/>
        <v>0</v>
      </c>
      <c r="AR60" s="10">
        <f t="shared" si="39"/>
        <v>0</v>
      </c>
      <c r="AS60" s="126"/>
      <c r="AT60" s="126"/>
      <c r="AU60" s="70"/>
      <c r="AV60" s="92"/>
      <c r="AW60" s="92"/>
    </row>
    <row r="61" spans="1:49" s="2" customFormat="1" ht="33" hidden="1" customHeight="1">
      <c r="A61" s="129"/>
      <c r="B61" s="136"/>
      <c r="C61" s="133"/>
      <c r="D61" s="21"/>
      <c r="E61" s="14" t="s">
        <v>62</v>
      </c>
      <c r="F61" s="8">
        <f t="shared" ref="F61:F63" si="40">I61+L61+O61+R61+U61+X61+AA61+AD61+AG61+AJ61+AM61+AP61</f>
        <v>0</v>
      </c>
      <c r="G61" s="8">
        <f t="shared" ref="G61:G63" si="41">J61+M61+P61+S61+V61+Y61+AB61+AE61+AH61+AK61+AN61+AQ61</f>
        <v>0</v>
      </c>
      <c r="H61" s="8">
        <v>0</v>
      </c>
      <c r="I61" s="10">
        <f t="shared" ref="I61:AR61" si="42">I35</f>
        <v>0</v>
      </c>
      <c r="J61" s="10">
        <f t="shared" si="42"/>
        <v>0</v>
      </c>
      <c r="K61" s="10">
        <f t="shared" si="42"/>
        <v>0</v>
      </c>
      <c r="L61" s="10">
        <f t="shared" si="42"/>
        <v>0</v>
      </c>
      <c r="M61" s="10">
        <f t="shared" si="42"/>
        <v>0</v>
      </c>
      <c r="N61" s="10">
        <f t="shared" si="42"/>
        <v>0</v>
      </c>
      <c r="O61" s="10">
        <f t="shared" si="42"/>
        <v>0</v>
      </c>
      <c r="P61" s="10">
        <f t="shared" si="42"/>
        <v>0</v>
      </c>
      <c r="Q61" s="10">
        <f t="shared" si="42"/>
        <v>0</v>
      </c>
      <c r="R61" s="10">
        <f t="shared" si="42"/>
        <v>0</v>
      </c>
      <c r="S61" s="10">
        <f t="shared" si="42"/>
        <v>0</v>
      </c>
      <c r="T61" s="10">
        <f t="shared" si="42"/>
        <v>0</v>
      </c>
      <c r="U61" s="10">
        <f t="shared" si="42"/>
        <v>0</v>
      </c>
      <c r="V61" s="10">
        <f t="shared" si="42"/>
        <v>0</v>
      </c>
      <c r="W61" s="10">
        <f t="shared" si="42"/>
        <v>0</v>
      </c>
      <c r="X61" s="10">
        <f t="shared" si="42"/>
        <v>0</v>
      </c>
      <c r="Y61" s="10">
        <f t="shared" si="42"/>
        <v>0</v>
      </c>
      <c r="Z61" s="10">
        <f t="shared" si="42"/>
        <v>0</v>
      </c>
      <c r="AA61" s="10">
        <f t="shared" si="42"/>
        <v>0</v>
      </c>
      <c r="AB61" s="10">
        <f t="shared" si="42"/>
        <v>0</v>
      </c>
      <c r="AC61" s="10">
        <f t="shared" si="42"/>
        <v>0</v>
      </c>
      <c r="AD61" s="10">
        <f t="shared" si="42"/>
        <v>0</v>
      </c>
      <c r="AE61" s="10">
        <f t="shared" si="42"/>
        <v>0</v>
      </c>
      <c r="AF61" s="10">
        <f t="shared" si="42"/>
        <v>0</v>
      </c>
      <c r="AG61" s="10">
        <f t="shared" si="42"/>
        <v>0</v>
      </c>
      <c r="AH61" s="10">
        <f t="shared" si="42"/>
        <v>0</v>
      </c>
      <c r="AI61" s="10">
        <f t="shared" si="42"/>
        <v>0</v>
      </c>
      <c r="AJ61" s="10">
        <f t="shared" si="42"/>
        <v>0</v>
      </c>
      <c r="AK61" s="10">
        <f t="shared" si="42"/>
        <v>0</v>
      </c>
      <c r="AL61" s="10">
        <f t="shared" si="42"/>
        <v>0</v>
      </c>
      <c r="AM61" s="10">
        <f t="shared" si="42"/>
        <v>0</v>
      </c>
      <c r="AN61" s="10">
        <f t="shared" si="42"/>
        <v>0</v>
      </c>
      <c r="AO61" s="10">
        <f t="shared" si="42"/>
        <v>0</v>
      </c>
      <c r="AP61" s="10">
        <f t="shared" si="42"/>
        <v>0</v>
      </c>
      <c r="AQ61" s="10">
        <f t="shared" si="42"/>
        <v>0</v>
      </c>
      <c r="AR61" s="10">
        <f t="shared" si="42"/>
        <v>0</v>
      </c>
      <c r="AS61" s="126"/>
      <c r="AT61" s="126"/>
      <c r="AU61" s="70"/>
      <c r="AV61" s="92"/>
      <c r="AW61" s="92"/>
    </row>
    <row r="62" spans="1:49" s="2" customFormat="1" ht="33" hidden="1" customHeight="1">
      <c r="A62" s="129"/>
      <c r="B62" s="136"/>
      <c r="C62" s="133"/>
      <c r="D62" s="21"/>
      <c r="E62" s="14" t="s">
        <v>60</v>
      </c>
      <c r="F62" s="8">
        <f t="shared" si="40"/>
        <v>0</v>
      </c>
      <c r="G62" s="8">
        <f t="shared" si="41"/>
        <v>0</v>
      </c>
      <c r="H62" s="8">
        <v>0</v>
      </c>
      <c r="I62" s="10">
        <f t="shared" ref="I62:AR62" si="43">I36</f>
        <v>0</v>
      </c>
      <c r="J62" s="10">
        <f t="shared" si="43"/>
        <v>0</v>
      </c>
      <c r="K62" s="10">
        <f t="shared" si="43"/>
        <v>0</v>
      </c>
      <c r="L62" s="10">
        <f t="shared" si="43"/>
        <v>0</v>
      </c>
      <c r="M62" s="10">
        <f t="shared" si="43"/>
        <v>0</v>
      </c>
      <c r="N62" s="10">
        <f t="shared" si="43"/>
        <v>0</v>
      </c>
      <c r="O62" s="10">
        <f t="shared" si="43"/>
        <v>0</v>
      </c>
      <c r="P62" s="10">
        <f t="shared" si="43"/>
        <v>0</v>
      </c>
      <c r="Q62" s="10">
        <f t="shared" si="43"/>
        <v>0</v>
      </c>
      <c r="R62" s="10">
        <f t="shared" si="43"/>
        <v>0</v>
      </c>
      <c r="S62" s="10">
        <f t="shared" si="43"/>
        <v>0</v>
      </c>
      <c r="T62" s="10">
        <f t="shared" si="43"/>
        <v>0</v>
      </c>
      <c r="U62" s="10">
        <f t="shared" si="43"/>
        <v>0</v>
      </c>
      <c r="V62" s="10">
        <f t="shared" si="43"/>
        <v>0</v>
      </c>
      <c r="W62" s="10">
        <f t="shared" si="43"/>
        <v>0</v>
      </c>
      <c r="X62" s="10">
        <f t="shared" si="43"/>
        <v>0</v>
      </c>
      <c r="Y62" s="10">
        <f t="shared" si="43"/>
        <v>0</v>
      </c>
      <c r="Z62" s="10">
        <f t="shared" si="43"/>
        <v>0</v>
      </c>
      <c r="AA62" s="10">
        <f t="shared" si="43"/>
        <v>0</v>
      </c>
      <c r="AB62" s="10">
        <f t="shared" si="43"/>
        <v>0</v>
      </c>
      <c r="AC62" s="10">
        <f t="shared" si="43"/>
        <v>0</v>
      </c>
      <c r="AD62" s="10">
        <f t="shared" si="43"/>
        <v>0</v>
      </c>
      <c r="AE62" s="10">
        <f t="shared" si="43"/>
        <v>0</v>
      </c>
      <c r="AF62" s="10">
        <f t="shared" si="43"/>
        <v>0</v>
      </c>
      <c r="AG62" s="10">
        <f t="shared" si="43"/>
        <v>0</v>
      </c>
      <c r="AH62" s="10">
        <f t="shared" si="43"/>
        <v>0</v>
      </c>
      <c r="AI62" s="10">
        <f t="shared" si="43"/>
        <v>0</v>
      </c>
      <c r="AJ62" s="10">
        <f t="shared" si="43"/>
        <v>0</v>
      </c>
      <c r="AK62" s="10">
        <f t="shared" si="43"/>
        <v>0</v>
      </c>
      <c r="AL62" s="10">
        <f t="shared" si="43"/>
        <v>0</v>
      </c>
      <c r="AM62" s="10">
        <f t="shared" si="43"/>
        <v>0</v>
      </c>
      <c r="AN62" s="10">
        <f t="shared" si="43"/>
        <v>0</v>
      </c>
      <c r="AO62" s="10">
        <f t="shared" si="43"/>
        <v>0</v>
      </c>
      <c r="AP62" s="10">
        <f t="shared" si="43"/>
        <v>0</v>
      </c>
      <c r="AQ62" s="10">
        <f t="shared" si="43"/>
        <v>0</v>
      </c>
      <c r="AR62" s="10">
        <f t="shared" si="43"/>
        <v>0</v>
      </c>
      <c r="AS62" s="126"/>
      <c r="AT62" s="126"/>
      <c r="AU62" s="70"/>
      <c r="AV62" s="92"/>
      <c r="AW62" s="92"/>
    </row>
    <row r="63" spans="1:49" s="2" customFormat="1" ht="33" hidden="1" customHeight="1">
      <c r="A63" s="129"/>
      <c r="B63" s="136"/>
      <c r="C63" s="133"/>
      <c r="D63" s="21"/>
      <c r="E63" s="14" t="s">
        <v>35</v>
      </c>
      <c r="F63" s="8">
        <f t="shared" si="40"/>
        <v>0</v>
      </c>
      <c r="G63" s="8">
        <f t="shared" si="41"/>
        <v>0</v>
      </c>
      <c r="H63" s="8">
        <v>0</v>
      </c>
      <c r="I63" s="10">
        <f>I37</f>
        <v>0</v>
      </c>
      <c r="J63" s="10">
        <f t="shared" ref="J63:AR63" si="44">J37</f>
        <v>0</v>
      </c>
      <c r="K63" s="10">
        <f t="shared" si="44"/>
        <v>0</v>
      </c>
      <c r="L63" s="10">
        <f t="shared" si="44"/>
        <v>0</v>
      </c>
      <c r="M63" s="10">
        <f t="shared" si="44"/>
        <v>0</v>
      </c>
      <c r="N63" s="10">
        <f t="shared" si="44"/>
        <v>0</v>
      </c>
      <c r="O63" s="10">
        <f t="shared" si="44"/>
        <v>0</v>
      </c>
      <c r="P63" s="10">
        <f t="shared" si="44"/>
        <v>0</v>
      </c>
      <c r="Q63" s="10">
        <f t="shared" si="44"/>
        <v>0</v>
      </c>
      <c r="R63" s="10">
        <f t="shared" si="44"/>
        <v>0</v>
      </c>
      <c r="S63" s="10">
        <f t="shared" si="44"/>
        <v>0</v>
      </c>
      <c r="T63" s="10">
        <v>0</v>
      </c>
      <c r="U63" s="10">
        <f t="shared" si="44"/>
        <v>0</v>
      </c>
      <c r="V63" s="10">
        <f t="shared" si="44"/>
        <v>0</v>
      </c>
      <c r="W63" s="10">
        <f t="shared" si="44"/>
        <v>0</v>
      </c>
      <c r="X63" s="10">
        <f t="shared" si="44"/>
        <v>0</v>
      </c>
      <c r="Y63" s="10">
        <f t="shared" si="44"/>
        <v>0</v>
      </c>
      <c r="Z63" s="10">
        <f t="shared" si="44"/>
        <v>0</v>
      </c>
      <c r="AA63" s="10">
        <v>0</v>
      </c>
      <c r="AB63" s="10">
        <v>0</v>
      </c>
      <c r="AC63" s="10">
        <v>0</v>
      </c>
      <c r="AD63" s="10">
        <f t="shared" si="44"/>
        <v>0</v>
      </c>
      <c r="AE63" s="10">
        <f t="shared" si="44"/>
        <v>0</v>
      </c>
      <c r="AF63" s="10">
        <f t="shared" si="44"/>
        <v>0</v>
      </c>
      <c r="AG63" s="10">
        <v>0</v>
      </c>
      <c r="AH63" s="10">
        <v>0</v>
      </c>
      <c r="AI63" s="10">
        <v>0</v>
      </c>
      <c r="AJ63" s="10">
        <f t="shared" si="44"/>
        <v>0</v>
      </c>
      <c r="AK63" s="10">
        <f t="shared" si="44"/>
        <v>0</v>
      </c>
      <c r="AL63" s="10">
        <f t="shared" si="44"/>
        <v>0</v>
      </c>
      <c r="AM63" s="10">
        <f t="shared" si="44"/>
        <v>0</v>
      </c>
      <c r="AN63" s="10">
        <f t="shared" si="44"/>
        <v>0</v>
      </c>
      <c r="AO63" s="10">
        <f t="shared" si="44"/>
        <v>0</v>
      </c>
      <c r="AP63" s="10">
        <v>0</v>
      </c>
      <c r="AQ63" s="10">
        <v>0</v>
      </c>
      <c r="AR63" s="10">
        <f t="shared" si="44"/>
        <v>0</v>
      </c>
      <c r="AS63" s="127"/>
      <c r="AT63" s="127"/>
      <c r="AU63" s="70"/>
      <c r="AV63" s="92"/>
      <c r="AW63" s="92"/>
    </row>
    <row r="64" spans="1:49" s="2" customFormat="1" ht="22.5" customHeight="1">
      <c r="A64" s="129"/>
      <c r="B64" s="136" t="s">
        <v>66</v>
      </c>
      <c r="C64" s="133"/>
      <c r="D64" s="24"/>
      <c r="E64" s="3" t="s">
        <v>78</v>
      </c>
      <c r="F64" s="8">
        <f>F65+F66+F67+F68+F69</f>
        <v>152486.1</v>
      </c>
      <c r="G64" s="8">
        <f>G65+G66+G67+G68+G69</f>
        <v>30650</v>
      </c>
      <c r="H64" s="8">
        <f>(G64/F64)*100</f>
        <v>20.100192738879148</v>
      </c>
      <c r="I64" s="31">
        <f>I65+I66+I67+I68+I69</f>
        <v>1650</v>
      </c>
      <c r="J64" s="31">
        <f>J65+J66+J67+J68+J69</f>
        <v>1650</v>
      </c>
      <c r="K64" s="31">
        <f>(J64/I64)*100</f>
        <v>100</v>
      </c>
      <c r="L64" s="31">
        <f>L65+L66+L67+L68+L69</f>
        <v>15500</v>
      </c>
      <c r="M64" s="31">
        <f>M65+M66+M67+M68+M69</f>
        <v>15500</v>
      </c>
      <c r="N64" s="31">
        <f>(M64/L64)*100</f>
        <v>100</v>
      </c>
      <c r="O64" s="31">
        <f t="shared" ref="O64:P64" si="45">O65+O66+O67+O68+O69</f>
        <v>13701.2</v>
      </c>
      <c r="P64" s="31">
        <f t="shared" si="45"/>
        <v>13500</v>
      </c>
      <c r="Q64" s="31">
        <f t="shared" ref="Q64" si="46">(P64/O64)*100</f>
        <v>98.531515487694492</v>
      </c>
      <c r="R64" s="31">
        <f t="shared" ref="R64:S64" si="47">R65+R66+R67+R68+R69</f>
        <v>13150.2</v>
      </c>
      <c r="S64" s="31">
        <f t="shared" si="47"/>
        <v>0</v>
      </c>
      <c r="T64" s="31">
        <f t="shared" ref="T64" si="48">(S64/R64)*100</f>
        <v>0</v>
      </c>
      <c r="U64" s="31">
        <f t="shared" ref="U64:V64" si="49">U65+U66+U67+U68+U69</f>
        <v>21881.3</v>
      </c>
      <c r="V64" s="31">
        <f t="shared" si="49"/>
        <v>0</v>
      </c>
      <c r="W64" s="31">
        <f t="shared" ref="W64" si="50">(V64/U64)*100</f>
        <v>0</v>
      </c>
      <c r="X64" s="31">
        <f t="shared" ref="X64:Y64" si="51">X65+X66+X67+X68+X69</f>
        <v>14028.7</v>
      </c>
      <c r="Y64" s="31">
        <f t="shared" si="51"/>
        <v>0</v>
      </c>
      <c r="Z64" s="31">
        <f t="shared" ref="Z64" si="52">(Y64/X64)*100</f>
        <v>0</v>
      </c>
      <c r="AA64" s="31">
        <f t="shared" ref="AA64:AB64" si="53">AA65+AA66+AA67+AA68+AA69</f>
        <v>14750</v>
      </c>
      <c r="AB64" s="31">
        <f t="shared" si="53"/>
        <v>0</v>
      </c>
      <c r="AC64" s="31">
        <f t="shared" ref="AC64" si="54">(AB64/AA64)*100</f>
        <v>0</v>
      </c>
      <c r="AD64" s="31">
        <f t="shared" ref="AD64:AE64" si="55">AD65+AD66+AD67+AD68+AD69</f>
        <v>10010.4</v>
      </c>
      <c r="AE64" s="31">
        <f t="shared" si="55"/>
        <v>0</v>
      </c>
      <c r="AF64" s="31">
        <f t="shared" ref="AF64" si="56">(AE64/AD64)*100</f>
        <v>0</v>
      </c>
      <c r="AG64" s="31">
        <f t="shared" ref="AG64:AH64" si="57">AG65+AG66+AG67+AG68+AG69</f>
        <v>8530.2000000000007</v>
      </c>
      <c r="AH64" s="31">
        <f t="shared" si="57"/>
        <v>0</v>
      </c>
      <c r="AI64" s="31">
        <f t="shared" ref="AI64" si="58">(AH64/AG64)*100</f>
        <v>0</v>
      </c>
      <c r="AJ64" s="31">
        <f t="shared" ref="AJ64:AK64" si="59">AJ65+AJ66+AJ67+AJ68+AJ69</f>
        <v>13020.8</v>
      </c>
      <c r="AK64" s="31">
        <f t="shared" si="59"/>
        <v>0</v>
      </c>
      <c r="AL64" s="31">
        <f t="shared" ref="AL64" si="60">(AK64/AJ64)*100</f>
        <v>0</v>
      </c>
      <c r="AM64" s="31">
        <f t="shared" ref="AM64:AN64" si="61">AM65+AM66+AM67+AM68+AM69</f>
        <v>8535.2000000000007</v>
      </c>
      <c r="AN64" s="31">
        <f t="shared" si="61"/>
        <v>0</v>
      </c>
      <c r="AO64" s="31">
        <f t="shared" ref="AO64" si="62">(AN64/AM64)*100</f>
        <v>0</v>
      </c>
      <c r="AP64" s="31">
        <f t="shared" ref="AP64:AQ64" si="63">AP65+AP66+AP67+AP68+AP69</f>
        <v>17728.099999999999</v>
      </c>
      <c r="AQ64" s="31">
        <f t="shared" si="63"/>
        <v>0</v>
      </c>
      <c r="AR64" s="31">
        <f t="shared" ref="AR64" si="64">(AQ64/AP64)*100</f>
        <v>0</v>
      </c>
      <c r="AS64" s="125"/>
      <c r="AT64" s="125"/>
      <c r="AU64" s="87"/>
      <c r="AV64" s="88"/>
      <c r="AW64" s="92"/>
    </row>
    <row r="65" spans="1:49" s="2" customFormat="1" ht="33" customHeight="1">
      <c r="A65" s="129"/>
      <c r="B65" s="136"/>
      <c r="C65" s="133"/>
      <c r="D65" s="21"/>
      <c r="E65" s="3" t="s">
        <v>63</v>
      </c>
      <c r="F65" s="8">
        <f>F54</f>
        <v>0</v>
      </c>
      <c r="G65" s="8">
        <f t="shared" ref="G65:AR65" si="65">G54</f>
        <v>0</v>
      </c>
      <c r="H65" s="8">
        <f t="shared" si="65"/>
        <v>0</v>
      </c>
      <c r="I65" s="31">
        <f t="shared" si="65"/>
        <v>0</v>
      </c>
      <c r="J65" s="31">
        <f t="shared" si="65"/>
        <v>0</v>
      </c>
      <c r="K65" s="31">
        <f t="shared" si="65"/>
        <v>0</v>
      </c>
      <c r="L65" s="31">
        <f t="shared" si="65"/>
        <v>0</v>
      </c>
      <c r="M65" s="31">
        <f t="shared" si="65"/>
        <v>0</v>
      </c>
      <c r="N65" s="31">
        <f t="shared" si="65"/>
        <v>0</v>
      </c>
      <c r="O65" s="31">
        <f t="shared" si="65"/>
        <v>0</v>
      </c>
      <c r="P65" s="31">
        <f t="shared" si="65"/>
        <v>0</v>
      </c>
      <c r="Q65" s="31">
        <f t="shared" si="65"/>
        <v>0</v>
      </c>
      <c r="R65" s="31">
        <f t="shared" si="65"/>
        <v>0</v>
      </c>
      <c r="S65" s="31">
        <f t="shared" si="65"/>
        <v>0</v>
      </c>
      <c r="T65" s="31">
        <f t="shared" si="65"/>
        <v>0</v>
      </c>
      <c r="U65" s="31">
        <f t="shared" si="65"/>
        <v>0</v>
      </c>
      <c r="V65" s="31">
        <f t="shared" si="65"/>
        <v>0</v>
      </c>
      <c r="W65" s="31">
        <f t="shared" si="65"/>
        <v>0</v>
      </c>
      <c r="X65" s="31">
        <f t="shared" si="65"/>
        <v>0</v>
      </c>
      <c r="Y65" s="31">
        <f t="shared" si="65"/>
        <v>0</v>
      </c>
      <c r="Z65" s="31">
        <f t="shared" si="65"/>
        <v>0</v>
      </c>
      <c r="AA65" s="31">
        <f t="shared" si="65"/>
        <v>0</v>
      </c>
      <c r="AB65" s="31">
        <f t="shared" si="65"/>
        <v>0</v>
      </c>
      <c r="AC65" s="31">
        <f t="shared" si="65"/>
        <v>0</v>
      </c>
      <c r="AD65" s="31">
        <f t="shared" si="65"/>
        <v>0</v>
      </c>
      <c r="AE65" s="31">
        <f t="shared" si="65"/>
        <v>0</v>
      </c>
      <c r="AF65" s="31">
        <f t="shared" si="65"/>
        <v>0</v>
      </c>
      <c r="AG65" s="31">
        <f t="shared" si="65"/>
        <v>0</v>
      </c>
      <c r="AH65" s="31">
        <f t="shared" si="65"/>
        <v>0</v>
      </c>
      <c r="AI65" s="31">
        <f t="shared" si="65"/>
        <v>0</v>
      </c>
      <c r="AJ65" s="31">
        <f t="shared" si="65"/>
        <v>0</v>
      </c>
      <c r="AK65" s="31">
        <f t="shared" si="65"/>
        <v>0</v>
      </c>
      <c r="AL65" s="31">
        <f t="shared" si="65"/>
        <v>0</v>
      </c>
      <c r="AM65" s="31">
        <f t="shared" si="65"/>
        <v>0</v>
      </c>
      <c r="AN65" s="31">
        <f t="shared" si="65"/>
        <v>0</v>
      </c>
      <c r="AO65" s="31">
        <f t="shared" si="65"/>
        <v>0</v>
      </c>
      <c r="AP65" s="31">
        <f t="shared" si="65"/>
        <v>0</v>
      </c>
      <c r="AQ65" s="31">
        <f t="shared" si="65"/>
        <v>0</v>
      </c>
      <c r="AR65" s="31">
        <f t="shared" si="65"/>
        <v>0</v>
      </c>
      <c r="AS65" s="126"/>
      <c r="AT65" s="126"/>
      <c r="AU65" s="26"/>
      <c r="AV65" s="89"/>
      <c r="AW65" s="92"/>
    </row>
    <row r="66" spans="1:49" s="2" customFormat="1" ht="33" customHeight="1">
      <c r="A66" s="129"/>
      <c r="B66" s="136"/>
      <c r="C66" s="133"/>
      <c r="D66" s="21"/>
      <c r="E66" s="14" t="s">
        <v>62</v>
      </c>
      <c r="F66" s="8">
        <f t="shared" ref="F66:AQ66" si="66">F55</f>
        <v>1003.7</v>
      </c>
      <c r="G66" s="8">
        <f t="shared" si="66"/>
        <v>0</v>
      </c>
      <c r="H66" s="8">
        <f t="shared" si="66"/>
        <v>0</v>
      </c>
      <c r="I66" s="31">
        <f t="shared" si="66"/>
        <v>0</v>
      </c>
      <c r="J66" s="31">
        <f t="shared" si="66"/>
        <v>0</v>
      </c>
      <c r="K66" s="31">
        <f t="shared" si="66"/>
        <v>0</v>
      </c>
      <c r="L66" s="31">
        <f t="shared" si="66"/>
        <v>0</v>
      </c>
      <c r="M66" s="31">
        <f t="shared" si="66"/>
        <v>0</v>
      </c>
      <c r="N66" s="31">
        <f t="shared" si="66"/>
        <v>0</v>
      </c>
      <c r="O66" s="31">
        <f t="shared" si="66"/>
        <v>0</v>
      </c>
      <c r="P66" s="31">
        <f t="shared" si="66"/>
        <v>0</v>
      </c>
      <c r="Q66" s="31">
        <v>0</v>
      </c>
      <c r="R66" s="31">
        <f t="shared" si="66"/>
        <v>0</v>
      </c>
      <c r="S66" s="31">
        <f t="shared" si="66"/>
        <v>0</v>
      </c>
      <c r="T66" s="31">
        <f t="shared" si="66"/>
        <v>0</v>
      </c>
      <c r="U66" s="31">
        <f t="shared" si="66"/>
        <v>301.10000000000002</v>
      </c>
      <c r="V66" s="31">
        <f t="shared" si="66"/>
        <v>0</v>
      </c>
      <c r="W66" s="31">
        <f t="shared" si="66"/>
        <v>0</v>
      </c>
      <c r="X66" s="31">
        <f t="shared" si="66"/>
        <v>0</v>
      </c>
      <c r="Y66" s="31">
        <f t="shared" si="66"/>
        <v>0</v>
      </c>
      <c r="Z66" s="31">
        <f t="shared" si="66"/>
        <v>0</v>
      </c>
      <c r="AA66" s="31">
        <f t="shared" si="66"/>
        <v>702.6</v>
      </c>
      <c r="AB66" s="31">
        <f t="shared" si="66"/>
        <v>0</v>
      </c>
      <c r="AC66" s="31">
        <f t="shared" si="66"/>
        <v>0</v>
      </c>
      <c r="AD66" s="31">
        <f t="shared" si="66"/>
        <v>0</v>
      </c>
      <c r="AE66" s="31">
        <f t="shared" si="66"/>
        <v>0</v>
      </c>
      <c r="AF66" s="31">
        <f t="shared" si="66"/>
        <v>0</v>
      </c>
      <c r="AG66" s="31">
        <f t="shared" si="66"/>
        <v>0</v>
      </c>
      <c r="AH66" s="31">
        <f t="shared" si="66"/>
        <v>0</v>
      </c>
      <c r="AI66" s="31">
        <v>0</v>
      </c>
      <c r="AJ66" s="31">
        <f t="shared" si="66"/>
        <v>0</v>
      </c>
      <c r="AK66" s="31">
        <f t="shared" si="66"/>
        <v>0</v>
      </c>
      <c r="AL66" s="31">
        <v>0</v>
      </c>
      <c r="AM66" s="31">
        <f t="shared" si="66"/>
        <v>0</v>
      </c>
      <c r="AN66" s="31">
        <f t="shared" si="66"/>
        <v>0</v>
      </c>
      <c r="AO66" s="31">
        <f t="shared" si="66"/>
        <v>0</v>
      </c>
      <c r="AP66" s="31">
        <f t="shared" si="66"/>
        <v>0</v>
      </c>
      <c r="AQ66" s="31">
        <f t="shared" si="66"/>
        <v>0</v>
      </c>
      <c r="AR66" s="31">
        <v>0</v>
      </c>
      <c r="AS66" s="126"/>
      <c r="AT66" s="126"/>
      <c r="AU66" s="87"/>
      <c r="AV66" s="88"/>
      <c r="AW66" s="92"/>
    </row>
    <row r="67" spans="1:49" s="2" customFormat="1" ht="33" customHeight="1">
      <c r="A67" s="129"/>
      <c r="B67" s="136"/>
      <c r="C67" s="133"/>
      <c r="D67" s="21"/>
      <c r="E67" s="14" t="s">
        <v>60</v>
      </c>
      <c r="F67" s="8">
        <f t="shared" ref="F67:AR67" si="67">F56</f>
        <v>151482.4</v>
      </c>
      <c r="G67" s="8">
        <f t="shared" si="67"/>
        <v>30650</v>
      </c>
      <c r="H67" s="8">
        <f t="shared" si="67"/>
        <v>20.23337364604733</v>
      </c>
      <c r="I67" s="31">
        <f t="shared" si="67"/>
        <v>1650</v>
      </c>
      <c r="J67" s="31">
        <f t="shared" si="67"/>
        <v>1650</v>
      </c>
      <c r="K67" s="31">
        <f t="shared" si="67"/>
        <v>100</v>
      </c>
      <c r="L67" s="31">
        <f t="shared" si="67"/>
        <v>15500</v>
      </c>
      <c r="M67" s="31">
        <f t="shared" si="67"/>
        <v>15500</v>
      </c>
      <c r="N67" s="31">
        <f t="shared" si="67"/>
        <v>100</v>
      </c>
      <c r="O67" s="31">
        <f t="shared" si="67"/>
        <v>13701.2</v>
      </c>
      <c r="P67" s="31">
        <f t="shared" si="67"/>
        <v>13500</v>
      </c>
      <c r="Q67" s="31">
        <f t="shared" si="67"/>
        <v>98.531515487694492</v>
      </c>
      <c r="R67" s="31">
        <f t="shared" si="67"/>
        <v>13150.2</v>
      </c>
      <c r="S67" s="31">
        <f t="shared" si="67"/>
        <v>0</v>
      </c>
      <c r="T67" s="31">
        <f t="shared" si="67"/>
        <v>0</v>
      </c>
      <c r="U67" s="31">
        <f t="shared" si="67"/>
        <v>21580.2</v>
      </c>
      <c r="V67" s="31">
        <f t="shared" si="67"/>
        <v>0</v>
      </c>
      <c r="W67" s="31">
        <f t="shared" si="67"/>
        <v>0</v>
      </c>
      <c r="X67" s="31">
        <f t="shared" si="67"/>
        <v>14028.7</v>
      </c>
      <c r="Y67" s="31">
        <f t="shared" si="67"/>
        <v>0</v>
      </c>
      <c r="Z67" s="31">
        <f t="shared" si="67"/>
        <v>0</v>
      </c>
      <c r="AA67" s="31">
        <f t="shared" si="67"/>
        <v>14047.4</v>
      </c>
      <c r="AB67" s="31">
        <f>AB56</f>
        <v>0</v>
      </c>
      <c r="AC67" s="31">
        <f t="shared" si="67"/>
        <v>0</v>
      </c>
      <c r="AD67" s="31">
        <f t="shared" si="67"/>
        <v>10010.4</v>
      </c>
      <c r="AE67" s="31">
        <f t="shared" si="67"/>
        <v>0</v>
      </c>
      <c r="AF67" s="31">
        <f t="shared" si="67"/>
        <v>0</v>
      </c>
      <c r="AG67" s="31">
        <f t="shared" si="67"/>
        <v>8530.2000000000007</v>
      </c>
      <c r="AH67" s="31">
        <f t="shared" si="67"/>
        <v>0</v>
      </c>
      <c r="AI67" s="31">
        <f t="shared" si="67"/>
        <v>0</v>
      </c>
      <c r="AJ67" s="31">
        <f t="shared" si="67"/>
        <v>13020.8</v>
      </c>
      <c r="AK67" s="31">
        <f t="shared" si="67"/>
        <v>0</v>
      </c>
      <c r="AL67" s="31">
        <f t="shared" si="67"/>
        <v>0</v>
      </c>
      <c r="AM67" s="31">
        <f t="shared" si="67"/>
        <v>8535.2000000000007</v>
      </c>
      <c r="AN67" s="31">
        <f t="shared" si="67"/>
        <v>0</v>
      </c>
      <c r="AO67" s="31">
        <f t="shared" si="67"/>
        <v>0</v>
      </c>
      <c r="AP67" s="31">
        <f t="shared" si="67"/>
        <v>17728.099999999999</v>
      </c>
      <c r="AQ67" s="31">
        <f t="shared" si="67"/>
        <v>0</v>
      </c>
      <c r="AR67" s="31">
        <f t="shared" si="67"/>
        <v>0</v>
      </c>
      <c r="AS67" s="126"/>
      <c r="AT67" s="126"/>
      <c r="AU67" s="87"/>
      <c r="AV67" s="88"/>
      <c r="AW67" s="92"/>
    </row>
    <row r="68" spans="1:49" s="2" customFormat="1" ht="33" customHeight="1">
      <c r="A68" s="129"/>
      <c r="B68" s="136"/>
      <c r="C68" s="133"/>
      <c r="D68" s="21"/>
      <c r="E68" s="14" t="s">
        <v>35</v>
      </c>
      <c r="F68" s="8">
        <f>I68+L68+O68+R68+U68+X68+AA68+AD68+AG68+AJ68+AM68+AP68</f>
        <v>0</v>
      </c>
      <c r="G68" s="8">
        <f>J68+M68+P68+S68+V68+Y68+AB68+AE68+AH68+AK68+AN68+AQ68</f>
        <v>0</v>
      </c>
      <c r="H68" s="8">
        <f t="shared" ref="H68" si="68">H42</f>
        <v>0</v>
      </c>
      <c r="I68" s="31">
        <f>I42</f>
        <v>0</v>
      </c>
      <c r="J68" s="31">
        <f t="shared" ref="J68:AR68" si="69">J42</f>
        <v>0</v>
      </c>
      <c r="K68" s="31">
        <f t="shared" si="69"/>
        <v>0</v>
      </c>
      <c r="L68" s="31">
        <f t="shared" si="69"/>
        <v>0</v>
      </c>
      <c r="M68" s="31">
        <f t="shared" si="69"/>
        <v>0</v>
      </c>
      <c r="N68" s="31">
        <f t="shared" si="69"/>
        <v>0</v>
      </c>
      <c r="O68" s="31">
        <f t="shared" si="69"/>
        <v>0</v>
      </c>
      <c r="P68" s="31">
        <f t="shared" si="69"/>
        <v>0</v>
      </c>
      <c r="Q68" s="31">
        <f t="shared" si="69"/>
        <v>0</v>
      </c>
      <c r="R68" s="31">
        <f t="shared" si="69"/>
        <v>0</v>
      </c>
      <c r="S68" s="31">
        <f t="shared" si="69"/>
        <v>0</v>
      </c>
      <c r="T68" s="31">
        <f t="shared" si="69"/>
        <v>0</v>
      </c>
      <c r="U68" s="31">
        <f>U42</f>
        <v>0</v>
      </c>
      <c r="V68" s="31">
        <f t="shared" si="69"/>
        <v>0</v>
      </c>
      <c r="W68" s="31">
        <f t="shared" si="69"/>
        <v>0</v>
      </c>
      <c r="X68" s="31">
        <f t="shared" si="69"/>
        <v>0</v>
      </c>
      <c r="Y68" s="31">
        <f t="shared" si="69"/>
        <v>0</v>
      </c>
      <c r="Z68" s="31">
        <f t="shared" si="69"/>
        <v>0</v>
      </c>
      <c r="AA68" s="31">
        <f>AA42+AA37</f>
        <v>0</v>
      </c>
      <c r="AB68" s="31">
        <f>AB42+AB37</f>
        <v>0</v>
      </c>
      <c r="AC68" s="31">
        <f t="shared" si="69"/>
        <v>0</v>
      </c>
      <c r="AD68" s="31">
        <f t="shared" si="69"/>
        <v>0</v>
      </c>
      <c r="AE68" s="31">
        <f t="shared" si="69"/>
        <v>0</v>
      </c>
      <c r="AF68" s="31">
        <f t="shared" si="69"/>
        <v>0</v>
      </c>
      <c r="AG68" s="31">
        <f>AG42+AG37</f>
        <v>0</v>
      </c>
      <c r="AH68" s="31">
        <f>AH42+AH37</f>
        <v>0</v>
      </c>
      <c r="AI68" s="31">
        <f t="shared" si="69"/>
        <v>0</v>
      </c>
      <c r="AJ68" s="31">
        <f t="shared" si="69"/>
        <v>0</v>
      </c>
      <c r="AK68" s="31">
        <f t="shared" si="69"/>
        <v>0</v>
      </c>
      <c r="AL68" s="31">
        <f t="shared" si="69"/>
        <v>0</v>
      </c>
      <c r="AM68" s="31">
        <f t="shared" si="69"/>
        <v>0</v>
      </c>
      <c r="AN68" s="31">
        <f t="shared" si="69"/>
        <v>0</v>
      </c>
      <c r="AO68" s="31">
        <f t="shared" si="69"/>
        <v>0</v>
      </c>
      <c r="AP68" s="31">
        <f>AP42+AP37</f>
        <v>0</v>
      </c>
      <c r="AQ68" s="31">
        <v>0</v>
      </c>
      <c r="AR68" s="31">
        <f t="shared" si="69"/>
        <v>0</v>
      </c>
      <c r="AS68" s="126"/>
      <c r="AT68" s="126"/>
      <c r="AU68" s="70"/>
      <c r="AV68" s="92"/>
      <c r="AW68" s="92"/>
    </row>
    <row r="69" spans="1:49" s="2" customFormat="1" ht="33" customHeight="1">
      <c r="A69" s="129"/>
      <c r="B69" s="136"/>
      <c r="C69" s="133"/>
      <c r="D69" s="21"/>
      <c r="E69" s="14" t="s">
        <v>61</v>
      </c>
      <c r="F69" s="8">
        <f t="shared" ref="F69:AR69" si="70">F58</f>
        <v>0</v>
      </c>
      <c r="G69" s="8">
        <f t="shared" si="70"/>
        <v>0</v>
      </c>
      <c r="H69" s="8">
        <f t="shared" si="70"/>
        <v>0</v>
      </c>
      <c r="I69" s="31">
        <f t="shared" si="70"/>
        <v>0</v>
      </c>
      <c r="J69" s="31">
        <f t="shared" si="70"/>
        <v>0</v>
      </c>
      <c r="K69" s="31">
        <f t="shared" si="70"/>
        <v>0</v>
      </c>
      <c r="L69" s="31">
        <f t="shared" si="70"/>
        <v>0</v>
      </c>
      <c r="M69" s="31">
        <f t="shared" si="70"/>
        <v>0</v>
      </c>
      <c r="N69" s="31">
        <f t="shared" si="70"/>
        <v>0</v>
      </c>
      <c r="O69" s="31">
        <f t="shared" si="70"/>
        <v>0</v>
      </c>
      <c r="P69" s="31">
        <f t="shared" si="70"/>
        <v>0</v>
      </c>
      <c r="Q69" s="31">
        <f t="shared" si="70"/>
        <v>0</v>
      </c>
      <c r="R69" s="31">
        <f t="shared" si="70"/>
        <v>0</v>
      </c>
      <c r="S69" s="31">
        <f t="shared" si="70"/>
        <v>0</v>
      </c>
      <c r="T69" s="31">
        <f t="shared" si="70"/>
        <v>0</v>
      </c>
      <c r="U69" s="31">
        <f t="shared" si="70"/>
        <v>0</v>
      </c>
      <c r="V69" s="31">
        <f t="shared" si="70"/>
        <v>0</v>
      </c>
      <c r="W69" s="31">
        <f t="shared" si="70"/>
        <v>0</v>
      </c>
      <c r="X69" s="31">
        <f t="shared" si="70"/>
        <v>0</v>
      </c>
      <c r="Y69" s="31">
        <f t="shared" si="70"/>
        <v>0</v>
      </c>
      <c r="Z69" s="31">
        <f t="shared" si="70"/>
        <v>0</v>
      </c>
      <c r="AA69" s="31">
        <f t="shared" si="70"/>
        <v>0</v>
      </c>
      <c r="AB69" s="31">
        <f t="shared" si="70"/>
        <v>0</v>
      </c>
      <c r="AC69" s="31">
        <f t="shared" si="70"/>
        <v>0</v>
      </c>
      <c r="AD69" s="31">
        <f t="shared" si="70"/>
        <v>0</v>
      </c>
      <c r="AE69" s="31">
        <f t="shared" si="70"/>
        <v>0</v>
      </c>
      <c r="AF69" s="31">
        <f t="shared" si="70"/>
        <v>0</v>
      </c>
      <c r="AG69" s="31">
        <f t="shared" si="70"/>
        <v>0</v>
      </c>
      <c r="AH69" s="31">
        <f t="shared" si="70"/>
        <v>0</v>
      </c>
      <c r="AI69" s="31">
        <f t="shared" si="70"/>
        <v>0</v>
      </c>
      <c r="AJ69" s="31">
        <f t="shared" si="70"/>
        <v>0</v>
      </c>
      <c r="AK69" s="31">
        <f t="shared" si="70"/>
        <v>0</v>
      </c>
      <c r="AL69" s="31">
        <f t="shared" si="70"/>
        <v>0</v>
      </c>
      <c r="AM69" s="31">
        <f t="shared" si="70"/>
        <v>0</v>
      </c>
      <c r="AN69" s="31">
        <f t="shared" si="70"/>
        <v>0</v>
      </c>
      <c r="AO69" s="31">
        <f t="shared" si="70"/>
        <v>0</v>
      </c>
      <c r="AP69" s="31">
        <f t="shared" si="70"/>
        <v>0</v>
      </c>
      <c r="AQ69" s="31">
        <f t="shared" si="70"/>
        <v>0</v>
      </c>
      <c r="AR69" s="31">
        <f t="shared" si="70"/>
        <v>0</v>
      </c>
      <c r="AS69" s="127"/>
      <c r="AT69" s="127"/>
      <c r="AU69" s="70"/>
      <c r="AV69" s="92"/>
      <c r="AW69" s="92"/>
    </row>
    <row r="70" spans="1:49" s="2" customFormat="1" ht="27" customHeight="1">
      <c r="A70" s="134" t="s">
        <v>67</v>
      </c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5"/>
    </row>
    <row r="71" spans="1:49" s="2" customFormat="1" ht="22.5" customHeight="1">
      <c r="A71" s="129"/>
      <c r="B71" s="130" t="s">
        <v>64</v>
      </c>
      <c r="C71" s="133"/>
      <c r="D71" s="24"/>
      <c r="E71" s="3" t="s">
        <v>78</v>
      </c>
      <c r="F71" s="8">
        <f>F73+F74+F76</f>
        <v>152486.1</v>
      </c>
      <c r="G71" s="8">
        <f>G73+G74+G76</f>
        <v>30650</v>
      </c>
      <c r="H71" s="8">
        <f>(G71/F71)*100</f>
        <v>20.100192738879148</v>
      </c>
      <c r="I71" s="10">
        <f>SUM(I72:I76)</f>
        <v>1650</v>
      </c>
      <c r="J71" s="10">
        <f>SUM(J72:J76)</f>
        <v>1650</v>
      </c>
      <c r="K71" s="10">
        <f>(J71/I71)*100</f>
        <v>100</v>
      </c>
      <c r="L71" s="10">
        <f>SUM(L72:L76)</f>
        <v>15500</v>
      </c>
      <c r="M71" s="10">
        <f>SUM(M72:M76)</f>
        <v>15500</v>
      </c>
      <c r="N71" s="10">
        <f>(M71/L71)*100</f>
        <v>100</v>
      </c>
      <c r="O71" s="10">
        <f t="shared" ref="O71:P71" si="71">SUM(O72:O76)</f>
        <v>13701.2</v>
      </c>
      <c r="P71" s="10">
        <f t="shared" si="71"/>
        <v>13500</v>
      </c>
      <c r="Q71" s="10">
        <f t="shared" ref="Q71:Q74" si="72">(P71/O71)*100</f>
        <v>98.531515487694492</v>
      </c>
      <c r="R71" s="10">
        <f t="shared" ref="R71:S71" si="73">SUM(R72:R76)</f>
        <v>13150.2</v>
      </c>
      <c r="S71" s="10">
        <f t="shared" si="73"/>
        <v>0</v>
      </c>
      <c r="T71" s="10">
        <f>(S71/R71)*100</f>
        <v>0</v>
      </c>
      <c r="U71" s="10">
        <f t="shared" ref="U71:V71" si="74">SUM(U72:U76)</f>
        <v>21881.3</v>
      </c>
      <c r="V71" s="10">
        <f t="shared" si="74"/>
        <v>0</v>
      </c>
      <c r="W71" s="10">
        <f>(V71/U71)*100</f>
        <v>0</v>
      </c>
      <c r="X71" s="10">
        <f t="shared" ref="X71:Y71" si="75">SUM(X72:X76)</f>
        <v>14028.7</v>
      </c>
      <c r="Y71" s="10">
        <f t="shared" si="75"/>
        <v>0</v>
      </c>
      <c r="Z71" s="10">
        <f t="shared" ref="Z71:Z74" si="76">(Y71/X71)*100</f>
        <v>0</v>
      </c>
      <c r="AA71" s="10">
        <f t="shared" ref="AA71:AB71" si="77">SUM(AA72:AA76)</f>
        <v>14750</v>
      </c>
      <c r="AB71" s="10">
        <f t="shared" si="77"/>
        <v>0</v>
      </c>
      <c r="AC71" s="10">
        <f>(AB71/AA71)*100</f>
        <v>0</v>
      </c>
      <c r="AD71" s="10">
        <f t="shared" ref="AD71:AE71" si="78">SUM(AD72:AD76)</f>
        <v>10010.4</v>
      </c>
      <c r="AE71" s="10">
        <f t="shared" si="78"/>
        <v>0</v>
      </c>
      <c r="AF71" s="10">
        <f t="shared" ref="AF71" si="79">(AE71/AD71)*100</f>
        <v>0</v>
      </c>
      <c r="AG71" s="10">
        <f>SUM(AG72:AG76)</f>
        <v>8530.2000000000007</v>
      </c>
      <c r="AH71" s="10">
        <f t="shared" ref="AH71" si="80">SUM(AH72:AH76)</f>
        <v>0</v>
      </c>
      <c r="AI71" s="10">
        <f t="shared" ref="AI71" si="81">(AH71/AG71)*100</f>
        <v>0</v>
      </c>
      <c r="AJ71" s="10">
        <f t="shared" ref="AJ71:AK71" si="82">SUM(AJ72:AJ76)</f>
        <v>13020.8</v>
      </c>
      <c r="AK71" s="10">
        <f t="shared" si="82"/>
        <v>0</v>
      </c>
      <c r="AL71" s="10">
        <f t="shared" ref="AL71" si="83">(AK71/AJ71)*100</f>
        <v>0</v>
      </c>
      <c r="AM71" s="10">
        <f t="shared" ref="AM71:AN71" si="84">SUM(AM72:AM76)</f>
        <v>8535.2000000000007</v>
      </c>
      <c r="AN71" s="10">
        <f t="shared" si="84"/>
        <v>0</v>
      </c>
      <c r="AO71" s="10">
        <f t="shared" ref="AO71" si="85">(AN71/AM71)*100</f>
        <v>0</v>
      </c>
      <c r="AP71" s="10">
        <f t="shared" ref="AP71:AQ71" si="86">SUM(AP72:AP76)</f>
        <v>17728.099999999999</v>
      </c>
      <c r="AQ71" s="10">
        <f t="shared" si="86"/>
        <v>0</v>
      </c>
      <c r="AR71" s="10">
        <f t="shared" ref="AR71" si="87">(AQ71/AP71)*100</f>
        <v>0</v>
      </c>
      <c r="AS71" s="125"/>
      <c r="AT71" s="125"/>
      <c r="AU71" s="87"/>
      <c r="AV71" s="88"/>
      <c r="AW71" s="92"/>
    </row>
    <row r="72" spans="1:49" s="2" customFormat="1" ht="33" customHeight="1">
      <c r="A72" s="129"/>
      <c r="B72" s="131"/>
      <c r="C72" s="133"/>
      <c r="D72" s="21"/>
      <c r="E72" s="3" t="s">
        <v>63</v>
      </c>
      <c r="F72" s="8">
        <v>0</v>
      </c>
      <c r="G72" s="8">
        <v>0</v>
      </c>
      <c r="H72" s="8">
        <v>0</v>
      </c>
      <c r="I72" s="10">
        <f>I54</f>
        <v>0</v>
      </c>
      <c r="J72" s="10">
        <f t="shared" ref="J72:AR73" si="88">J54</f>
        <v>0</v>
      </c>
      <c r="K72" s="10">
        <v>0</v>
      </c>
      <c r="L72" s="10">
        <f t="shared" si="88"/>
        <v>0</v>
      </c>
      <c r="M72" s="10">
        <f t="shared" si="88"/>
        <v>0</v>
      </c>
      <c r="N72" s="10">
        <v>0</v>
      </c>
      <c r="O72" s="10">
        <f t="shared" si="88"/>
        <v>0</v>
      </c>
      <c r="P72" s="10">
        <f t="shared" si="88"/>
        <v>0</v>
      </c>
      <c r="Q72" s="10">
        <v>0</v>
      </c>
      <c r="R72" s="10">
        <f t="shared" si="88"/>
        <v>0</v>
      </c>
      <c r="S72" s="10">
        <f t="shared" si="88"/>
        <v>0</v>
      </c>
      <c r="T72" s="10">
        <v>0</v>
      </c>
      <c r="U72" s="10">
        <f t="shared" si="88"/>
        <v>0</v>
      </c>
      <c r="V72" s="10">
        <f t="shared" si="88"/>
        <v>0</v>
      </c>
      <c r="W72" s="10">
        <v>0</v>
      </c>
      <c r="X72" s="10">
        <f t="shared" si="88"/>
        <v>0</v>
      </c>
      <c r="Y72" s="10">
        <f t="shared" si="88"/>
        <v>0</v>
      </c>
      <c r="Z72" s="10">
        <v>0</v>
      </c>
      <c r="AA72" s="10">
        <f t="shared" si="88"/>
        <v>0</v>
      </c>
      <c r="AB72" s="10">
        <f t="shared" si="88"/>
        <v>0</v>
      </c>
      <c r="AC72" s="10">
        <v>0</v>
      </c>
      <c r="AD72" s="10">
        <f t="shared" si="88"/>
        <v>0</v>
      </c>
      <c r="AE72" s="10">
        <f t="shared" si="88"/>
        <v>0</v>
      </c>
      <c r="AF72" s="10">
        <f t="shared" si="88"/>
        <v>0</v>
      </c>
      <c r="AG72" s="10">
        <f t="shared" si="88"/>
        <v>0</v>
      </c>
      <c r="AH72" s="10">
        <f t="shared" si="88"/>
        <v>0</v>
      </c>
      <c r="AI72" s="10">
        <f t="shared" si="88"/>
        <v>0</v>
      </c>
      <c r="AJ72" s="10">
        <f t="shared" si="88"/>
        <v>0</v>
      </c>
      <c r="AK72" s="10">
        <f t="shared" si="88"/>
        <v>0</v>
      </c>
      <c r="AL72" s="10">
        <f t="shared" si="88"/>
        <v>0</v>
      </c>
      <c r="AM72" s="10">
        <f t="shared" si="88"/>
        <v>0</v>
      </c>
      <c r="AN72" s="10">
        <f t="shared" si="88"/>
        <v>0</v>
      </c>
      <c r="AO72" s="10">
        <f t="shared" si="88"/>
        <v>0</v>
      </c>
      <c r="AP72" s="10">
        <f t="shared" si="88"/>
        <v>0</v>
      </c>
      <c r="AQ72" s="10">
        <f t="shared" si="88"/>
        <v>0</v>
      </c>
      <c r="AR72" s="10">
        <f t="shared" si="88"/>
        <v>0</v>
      </c>
      <c r="AS72" s="126"/>
      <c r="AT72" s="126"/>
      <c r="AU72" s="26"/>
      <c r="AV72" s="89"/>
      <c r="AW72" s="92"/>
    </row>
    <row r="73" spans="1:49" s="2" customFormat="1" ht="33" customHeight="1">
      <c r="A73" s="129"/>
      <c r="B73" s="131"/>
      <c r="C73" s="133"/>
      <c r="D73" s="21"/>
      <c r="E73" s="14" t="s">
        <v>62</v>
      </c>
      <c r="F73" s="8">
        <f>I73+L73+O73+R73+U73+X73+AA73+AD73+AG73+AJ73+AM73+AP73</f>
        <v>1003.7</v>
      </c>
      <c r="G73" s="8">
        <f>J73+M73+P73+S73+V73+Y73+AB73+AE73+AH73+AK73+AN73+AQ73</f>
        <v>0</v>
      </c>
      <c r="H73" s="8">
        <f t="shared" ref="H73:H74" si="89">(G73/F73)*100</f>
        <v>0</v>
      </c>
      <c r="I73" s="10">
        <f>I55</f>
        <v>0</v>
      </c>
      <c r="J73" s="10">
        <f t="shared" si="88"/>
        <v>0</v>
      </c>
      <c r="K73" s="10">
        <v>0</v>
      </c>
      <c r="L73" s="10">
        <f t="shared" si="88"/>
        <v>0</v>
      </c>
      <c r="M73" s="10">
        <f t="shared" si="88"/>
        <v>0</v>
      </c>
      <c r="N73" s="10">
        <v>0</v>
      </c>
      <c r="O73" s="10">
        <f t="shared" si="88"/>
        <v>0</v>
      </c>
      <c r="P73" s="10">
        <f t="shared" si="88"/>
        <v>0</v>
      </c>
      <c r="Q73" s="10">
        <v>0</v>
      </c>
      <c r="R73" s="10">
        <f t="shared" si="88"/>
        <v>0</v>
      </c>
      <c r="S73" s="10">
        <f t="shared" si="88"/>
        <v>0</v>
      </c>
      <c r="T73" s="10">
        <v>0</v>
      </c>
      <c r="U73" s="10">
        <f t="shared" si="88"/>
        <v>301.10000000000002</v>
      </c>
      <c r="V73" s="10">
        <f t="shared" si="88"/>
        <v>0</v>
      </c>
      <c r="W73" s="10">
        <v>0</v>
      </c>
      <c r="X73" s="10">
        <f t="shared" si="88"/>
        <v>0</v>
      </c>
      <c r="Y73" s="10">
        <f t="shared" si="88"/>
        <v>0</v>
      </c>
      <c r="Z73" s="10">
        <v>0</v>
      </c>
      <c r="AA73" s="10">
        <f t="shared" si="88"/>
        <v>702.6</v>
      </c>
      <c r="AB73" s="10">
        <f t="shared" si="88"/>
        <v>0</v>
      </c>
      <c r="AC73" s="10">
        <v>0</v>
      </c>
      <c r="AD73" s="10">
        <f t="shared" si="88"/>
        <v>0</v>
      </c>
      <c r="AE73" s="10">
        <f t="shared" si="88"/>
        <v>0</v>
      </c>
      <c r="AF73" s="10">
        <f t="shared" si="88"/>
        <v>0</v>
      </c>
      <c r="AG73" s="10">
        <f t="shared" si="88"/>
        <v>0</v>
      </c>
      <c r="AH73" s="10">
        <f t="shared" si="88"/>
        <v>0</v>
      </c>
      <c r="AI73" s="10">
        <v>0</v>
      </c>
      <c r="AJ73" s="10">
        <f t="shared" si="88"/>
        <v>0</v>
      </c>
      <c r="AK73" s="10">
        <f t="shared" si="88"/>
        <v>0</v>
      </c>
      <c r="AL73" s="10">
        <v>0</v>
      </c>
      <c r="AM73" s="10">
        <f t="shared" si="88"/>
        <v>0</v>
      </c>
      <c r="AN73" s="10">
        <f t="shared" si="88"/>
        <v>0</v>
      </c>
      <c r="AO73" s="10">
        <f t="shared" si="88"/>
        <v>0</v>
      </c>
      <c r="AP73" s="10">
        <f t="shared" si="88"/>
        <v>0</v>
      </c>
      <c r="AQ73" s="10">
        <f t="shared" si="88"/>
        <v>0</v>
      </c>
      <c r="AR73" s="10">
        <v>0</v>
      </c>
      <c r="AS73" s="126"/>
      <c r="AT73" s="126"/>
      <c r="AU73" s="87"/>
      <c r="AV73" s="88"/>
      <c r="AW73" s="92"/>
    </row>
    <row r="74" spans="1:49" s="2" customFormat="1" ht="33" customHeight="1">
      <c r="A74" s="129"/>
      <c r="B74" s="131"/>
      <c r="C74" s="133"/>
      <c r="D74" s="21"/>
      <c r="E74" s="14" t="s">
        <v>60</v>
      </c>
      <c r="F74" s="8">
        <f>(I74+L74+O74+R74+U74+X74+AA74+AD74+AG74+AJ74+AM74+AP74)</f>
        <v>151482.4</v>
      </c>
      <c r="G74" s="8">
        <f>(J74+M74+P74+S74+V74+Y74+AB74+AE74+AH74+AK74+AN74+AQ74)</f>
        <v>30650</v>
      </c>
      <c r="H74" s="8">
        <f t="shared" si="89"/>
        <v>20.23337364604733</v>
      </c>
      <c r="I74" s="27">
        <f>I19+I25+I30+I41</f>
        <v>1650</v>
      </c>
      <c r="J74" s="27">
        <f>J19+J25+J30+J41</f>
        <v>1650</v>
      </c>
      <c r="K74" s="27">
        <f t="shared" ref="K74" si="90">(J74/I74)*100</f>
        <v>100</v>
      </c>
      <c r="L74" s="27">
        <f>L19+L25+L30+L41</f>
        <v>15500</v>
      </c>
      <c r="M74" s="27">
        <f>M19+M25+M30+M41</f>
        <v>15500</v>
      </c>
      <c r="N74" s="27">
        <f t="shared" ref="N74" si="91">(M74/L74)*100</f>
        <v>100</v>
      </c>
      <c r="O74" s="27">
        <f>O19+O25+O30+O41</f>
        <v>13701.2</v>
      </c>
      <c r="P74" s="27">
        <f>P19+P25+P30+P41</f>
        <v>13500</v>
      </c>
      <c r="Q74" s="27">
        <f t="shared" si="72"/>
        <v>98.531515487694492</v>
      </c>
      <c r="R74" s="27">
        <f>R19+R25+R30+R41</f>
        <v>13150.2</v>
      </c>
      <c r="S74" s="27">
        <f>(S19+S25+S30)+S41</f>
        <v>0</v>
      </c>
      <c r="T74" s="27">
        <f t="shared" ref="T74" si="92">(S74/R74)*100</f>
        <v>0</v>
      </c>
      <c r="U74" s="27">
        <f>U19+U25+U30+U41+U47</f>
        <v>21580.2</v>
      </c>
      <c r="V74" s="27">
        <f>V19+V25+V30+V41</f>
        <v>0</v>
      </c>
      <c r="W74" s="27">
        <f t="shared" ref="W74" si="93">(V74/U74)*100</f>
        <v>0</v>
      </c>
      <c r="X74" s="27">
        <f>X19+X25+X30+X41+X47</f>
        <v>14028.7</v>
      </c>
      <c r="Y74" s="27">
        <f>Y19+Y25+Y30+Y41</f>
        <v>0</v>
      </c>
      <c r="Z74" s="27">
        <f t="shared" si="76"/>
        <v>0</v>
      </c>
      <c r="AA74" s="27">
        <f>AA19+AA25+AA30+AA47</f>
        <v>14047.4</v>
      </c>
      <c r="AB74" s="27">
        <f t="shared" ref="AB74:AQ74" si="94">AB19+AB25+AB30</f>
        <v>0</v>
      </c>
      <c r="AC74" s="27">
        <f t="shared" ref="AC74" si="95">(AB74/AA74)*100</f>
        <v>0</v>
      </c>
      <c r="AD74" s="27">
        <f>AD19+AD25+AD30+AD47</f>
        <v>10010.4</v>
      </c>
      <c r="AE74" s="27">
        <f t="shared" si="94"/>
        <v>0</v>
      </c>
      <c r="AF74" s="27">
        <f t="shared" si="94"/>
        <v>0</v>
      </c>
      <c r="AG74" s="27">
        <f>AG19+AG25+AG30+AG41</f>
        <v>8530.2000000000007</v>
      </c>
      <c r="AH74" s="27">
        <f t="shared" si="94"/>
        <v>0</v>
      </c>
      <c r="AI74" s="27">
        <f t="shared" si="94"/>
        <v>0</v>
      </c>
      <c r="AJ74" s="27">
        <f t="shared" si="94"/>
        <v>13020.8</v>
      </c>
      <c r="AK74" s="27">
        <f t="shared" si="94"/>
        <v>0</v>
      </c>
      <c r="AL74" s="27">
        <f t="shared" ref="AL74" si="96">(AK74/AJ74)*100</f>
        <v>0</v>
      </c>
      <c r="AM74" s="27">
        <f t="shared" si="94"/>
        <v>8535.2000000000007</v>
      </c>
      <c r="AN74" s="27">
        <f t="shared" si="94"/>
        <v>0</v>
      </c>
      <c r="AO74" s="27">
        <f t="shared" ref="AO74" si="97">(AN74/AM74)*100</f>
        <v>0</v>
      </c>
      <c r="AP74" s="27">
        <f>AP19+AP25+AP30</f>
        <v>17728.099999999999</v>
      </c>
      <c r="AQ74" s="27">
        <f t="shared" si="94"/>
        <v>0</v>
      </c>
      <c r="AR74" s="27">
        <f t="shared" ref="AR74" si="98">(AQ74/AP74)*100</f>
        <v>0</v>
      </c>
      <c r="AS74" s="126"/>
      <c r="AT74" s="126"/>
      <c r="AU74" s="87"/>
      <c r="AV74" s="88"/>
      <c r="AW74" s="92"/>
    </row>
    <row r="75" spans="1:49" s="2" customFormat="1" ht="33" customHeight="1">
      <c r="A75" s="129"/>
      <c r="B75" s="131"/>
      <c r="C75" s="133"/>
      <c r="D75" s="21"/>
      <c r="E75" s="14" t="s">
        <v>35</v>
      </c>
      <c r="F75" s="8">
        <f t="shared" ref="F75" si="99">I75+L75+O75+R75+U75+X75+AA75+AD75+AG75+AJ75+AM75+AP75</f>
        <v>0</v>
      </c>
      <c r="G75" s="8">
        <f>J75+M75+P75+S75+V75+Y75+AB75+AE75+AH75+AK75+AN75+AQ75</f>
        <v>0</v>
      </c>
      <c r="H75" s="8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  <c r="AK75" s="10">
        <v>0</v>
      </c>
      <c r="AL75" s="10">
        <v>0</v>
      </c>
      <c r="AM75" s="10">
        <v>0</v>
      </c>
      <c r="AN75" s="10">
        <v>0</v>
      </c>
      <c r="AO75" s="10">
        <v>0</v>
      </c>
      <c r="AP75" s="10">
        <v>0</v>
      </c>
      <c r="AQ75" s="10">
        <v>0</v>
      </c>
      <c r="AR75" s="10">
        <v>0</v>
      </c>
      <c r="AS75" s="126"/>
      <c r="AT75" s="126"/>
      <c r="AU75" s="87"/>
      <c r="AV75" s="88"/>
      <c r="AW75" s="92"/>
    </row>
    <row r="76" spans="1:49" s="2" customFormat="1" ht="33" customHeight="1">
      <c r="A76" s="129"/>
      <c r="B76" s="132"/>
      <c r="C76" s="133"/>
      <c r="D76" s="21"/>
      <c r="E76" s="14" t="s">
        <v>61</v>
      </c>
      <c r="F76" s="8">
        <f t="shared" ref="F76" si="100">I76+L76+O76+R76+U76+X76+AA76+AD76+AG76+AJ76+AM76+AP76</f>
        <v>0</v>
      </c>
      <c r="G76" s="8">
        <f>J76+M76+P76+S76+V76+Y76+AB76+AE76+AH76+AK76+AN76+AQ76</f>
        <v>0</v>
      </c>
      <c r="H76" s="8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  <c r="AK76" s="10">
        <v>0</v>
      </c>
      <c r="AL76" s="10">
        <v>0</v>
      </c>
      <c r="AM76" s="10">
        <v>0</v>
      </c>
      <c r="AN76" s="10">
        <v>0</v>
      </c>
      <c r="AO76" s="10">
        <v>0</v>
      </c>
      <c r="AP76" s="10">
        <v>0</v>
      </c>
      <c r="AQ76" s="10">
        <v>0</v>
      </c>
      <c r="AR76" s="10">
        <v>0</v>
      </c>
      <c r="AS76" s="127"/>
      <c r="AT76" s="127"/>
      <c r="AU76" s="70"/>
      <c r="AV76" s="92"/>
      <c r="AW76" s="92"/>
    </row>
    <row r="77" spans="1:49" s="2" customFormat="1" ht="22.5" customHeight="1">
      <c r="A77" s="129"/>
      <c r="B77" s="130" t="s">
        <v>68</v>
      </c>
      <c r="C77" s="133"/>
      <c r="D77" s="24"/>
      <c r="E77" s="3" t="s">
        <v>78</v>
      </c>
      <c r="F77" s="8">
        <f>F79+F80+F82</f>
        <v>0</v>
      </c>
      <c r="G77" s="8">
        <f>G79+G80+G82</f>
        <v>0</v>
      </c>
      <c r="H77" s="8">
        <v>0</v>
      </c>
      <c r="I77" s="10">
        <f>I79+I80+I82</f>
        <v>0</v>
      </c>
      <c r="J77" s="10">
        <f>J79+J80+J82</f>
        <v>0</v>
      </c>
      <c r="K77" s="10">
        <v>0</v>
      </c>
      <c r="L77" s="10">
        <f>L79+L80+L82</f>
        <v>0</v>
      </c>
      <c r="M77" s="10">
        <f>M79+M80+M82</f>
        <v>0</v>
      </c>
      <c r="N77" s="10">
        <v>0</v>
      </c>
      <c r="O77" s="10">
        <f>O79+O80+O82</f>
        <v>0</v>
      </c>
      <c r="P77" s="10">
        <f>P79+P80+P82</f>
        <v>0</v>
      </c>
      <c r="Q77" s="10">
        <v>0</v>
      </c>
      <c r="R77" s="10">
        <f>R79+R80+R82</f>
        <v>0</v>
      </c>
      <c r="S77" s="10">
        <f>S79+S80+S82</f>
        <v>0</v>
      </c>
      <c r="T77" s="10">
        <v>0</v>
      </c>
      <c r="U77" s="10">
        <f>U79+U80+U82</f>
        <v>0</v>
      </c>
      <c r="V77" s="10">
        <f>V79+V80+V82</f>
        <v>0</v>
      </c>
      <c r="W77" s="10">
        <v>0</v>
      </c>
      <c r="X77" s="10">
        <f>X79+X80+X82</f>
        <v>0</v>
      </c>
      <c r="Y77" s="10">
        <f>Y79+Y80+Y82</f>
        <v>0</v>
      </c>
      <c r="Z77" s="10">
        <v>0</v>
      </c>
      <c r="AA77" s="10">
        <f>AA79+AA80+AA82</f>
        <v>0</v>
      </c>
      <c r="AB77" s="10">
        <f>AB79+AB80+AB82</f>
        <v>0</v>
      </c>
      <c r="AC77" s="10">
        <v>0</v>
      </c>
      <c r="AD77" s="10">
        <f>AD79+AD80+AD82</f>
        <v>0</v>
      </c>
      <c r="AE77" s="10">
        <f>AE79+AE80+AE82</f>
        <v>0</v>
      </c>
      <c r="AF77" s="10">
        <v>0</v>
      </c>
      <c r="AG77" s="10">
        <f>AG79+AG80+AG82</f>
        <v>0</v>
      </c>
      <c r="AH77" s="10">
        <f>AH79+AH80+AH82</f>
        <v>0</v>
      </c>
      <c r="AI77" s="10">
        <v>0</v>
      </c>
      <c r="AJ77" s="10">
        <f>AJ79+AJ80+AJ82</f>
        <v>0</v>
      </c>
      <c r="AK77" s="10">
        <f>AK79+AK80+AK82</f>
        <v>0</v>
      </c>
      <c r="AL77" s="10">
        <v>0</v>
      </c>
      <c r="AM77" s="10">
        <f>AM79+AM80+AM82</f>
        <v>0</v>
      </c>
      <c r="AN77" s="10">
        <f>AN79+AN80+AN82</f>
        <v>0</v>
      </c>
      <c r="AO77" s="10">
        <v>0</v>
      </c>
      <c r="AP77" s="10">
        <f>AP79+AP80+AP82</f>
        <v>0</v>
      </c>
      <c r="AQ77" s="10">
        <f>AQ79+AQ80+AQ82</f>
        <v>0</v>
      </c>
      <c r="AR77" s="10">
        <v>0</v>
      </c>
      <c r="AS77" s="125"/>
      <c r="AT77" s="125"/>
      <c r="AU77" s="70"/>
      <c r="AV77" s="92"/>
      <c r="AW77" s="92"/>
    </row>
    <row r="78" spans="1:49" s="2" customFormat="1" ht="33" customHeight="1">
      <c r="A78" s="129"/>
      <c r="B78" s="131"/>
      <c r="C78" s="133"/>
      <c r="D78" s="21"/>
      <c r="E78" s="3" t="s">
        <v>63</v>
      </c>
      <c r="F78" s="8">
        <v>0</v>
      </c>
      <c r="G78" s="8">
        <v>0</v>
      </c>
      <c r="H78" s="8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  <c r="AK78" s="10">
        <v>0</v>
      </c>
      <c r="AL78" s="10">
        <v>0</v>
      </c>
      <c r="AM78" s="10">
        <v>0</v>
      </c>
      <c r="AN78" s="10">
        <v>0</v>
      </c>
      <c r="AO78" s="10">
        <v>0</v>
      </c>
      <c r="AP78" s="10">
        <v>0</v>
      </c>
      <c r="AQ78" s="10">
        <v>0</v>
      </c>
      <c r="AR78" s="10">
        <v>0</v>
      </c>
      <c r="AS78" s="126"/>
      <c r="AT78" s="126"/>
      <c r="AU78" s="70"/>
      <c r="AV78" s="92"/>
      <c r="AW78" s="92"/>
    </row>
    <row r="79" spans="1:49" s="2" customFormat="1" ht="33" customHeight="1">
      <c r="A79" s="129"/>
      <c r="B79" s="131"/>
      <c r="C79" s="133"/>
      <c r="D79" s="21"/>
      <c r="E79" s="14" t="s">
        <v>62</v>
      </c>
      <c r="F79" s="8">
        <f t="shared" ref="F79:F82" si="101">I79+L79+O79+R79+U79+X79+AA79+AD79+AG79+AJ79+AM79+AP79</f>
        <v>0</v>
      </c>
      <c r="G79" s="8">
        <f t="shared" ref="G79:G82" si="102">J79+M79+P79+S79+V79+Y79+AB79+AE79+AH79+AK79+AN79+AQ79</f>
        <v>0</v>
      </c>
      <c r="H79" s="8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  <c r="AK79" s="10">
        <v>0</v>
      </c>
      <c r="AL79" s="10">
        <v>0</v>
      </c>
      <c r="AM79" s="10">
        <v>0</v>
      </c>
      <c r="AN79" s="10">
        <v>0</v>
      </c>
      <c r="AO79" s="10">
        <v>0</v>
      </c>
      <c r="AP79" s="10">
        <v>0</v>
      </c>
      <c r="AQ79" s="10">
        <v>0</v>
      </c>
      <c r="AR79" s="10">
        <v>0</v>
      </c>
      <c r="AS79" s="126"/>
      <c r="AT79" s="126"/>
      <c r="AU79" s="70"/>
      <c r="AV79" s="92"/>
      <c r="AW79" s="92"/>
    </row>
    <row r="80" spans="1:49" s="2" customFormat="1" ht="33" customHeight="1">
      <c r="A80" s="129"/>
      <c r="B80" s="131"/>
      <c r="C80" s="133"/>
      <c r="D80" s="21"/>
      <c r="E80" s="14" t="s">
        <v>60</v>
      </c>
      <c r="F80" s="8">
        <f t="shared" si="101"/>
        <v>0</v>
      </c>
      <c r="G80" s="8">
        <f t="shared" si="102"/>
        <v>0</v>
      </c>
      <c r="H80" s="8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10">
        <v>0</v>
      </c>
      <c r="AP80" s="10">
        <v>0</v>
      </c>
      <c r="AQ80" s="10">
        <v>0</v>
      </c>
      <c r="AR80" s="10">
        <v>0</v>
      </c>
      <c r="AS80" s="126"/>
      <c r="AT80" s="126"/>
      <c r="AU80" s="70"/>
      <c r="AV80" s="92"/>
      <c r="AW80" s="92"/>
    </row>
    <row r="81" spans="1:49" s="2" customFormat="1" ht="33" customHeight="1">
      <c r="A81" s="129"/>
      <c r="B81" s="131"/>
      <c r="C81" s="133"/>
      <c r="D81" s="21"/>
      <c r="E81" s="14" t="s">
        <v>35</v>
      </c>
      <c r="F81" s="8">
        <f t="shared" ref="F81" si="103">I81+L81+O81+R81+U81+X81+AA81+AD81+AG81+AJ81+AM81+AP81</f>
        <v>0</v>
      </c>
      <c r="G81" s="8">
        <f t="shared" ref="G81" si="104">J81+M81+P81+S81+V81+Y81+AB81+AE81+AH81+AK81+AN81+AQ81</f>
        <v>0</v>
      </c>
      <c r="H81" s="8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  <c r="AM81" s="10">
        <v>0</v>
      </c>
      <c r="AN81" s="10">
        <v>0</v>
      </c>
      <c r="AO81" s="10">
        <v>0</v>
      </c>
      <c r="AP81" s="10">
        <v>0</v>
      </c>
      <c r="AQ81" s="10">
        <v>0</v>
      </c>
      <c r="AR81" s="10">
        <v>0</v>
      </c>
      <c r="AS81" s="126"/>
      <c r="AT81" s="126"/>
      <c r="AU81" s="70"/>
      <c r="AV81" s="92"/>
      <c r="AW81" s="92"/>
    </row>
    <row r="82" spans="1:49" s="2" customFormat="1" ht="33" customHeight="1">
      <c r="A82" s="129"/>
      <c r="B82" s="132"/>
      <c r="C82" s="133"/>
      <c r="D82" s="21"/>
      <c r="E82" s="14" t="s">
        <v>61</v>
      </c>
      <c r="F82" s="8">
        <f t="shared" si="101"/>
        <v>0</v>
      </c>
      <c r="G82" s="8">
        <f t="shared" si="102"/>
        <v>0</v>
      </c>
      <c r="H82" s="8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0">
        <v>0</v>
      </c>
      <c r="AN82" s="10">
        <v>0</v>
      </c>
      <c r="AO82" s="10">
        <v>0</v>
      </c>
      <c r="AP82" s="10">
        <v>0</v>
      </c>
      <c r="AQ82" s="10">
        <v>0</v>
      </c>
      <c r="AR82" s="10">
        <v>0</v>
      </c>
      <c r="AS82" s="127"/>
      <c r="AT82" s="127"/>
      <c r="AU82" s="70"/>
      <c r="AV82" s="92"/>
      <c r="AW82" s="92"/>
    </row>
    <row r="83" spans="1:49" s="2" customFormat="1" ht="22.5" customHeight="1">
      <c r="A83" s="129"/>
      <c r="B83" s="130" t="s">
        <v>80</v>
      </c>
      <c r="C83" s="133"/>
      <c r="D83" s="24"/>
      <c r="E83" s="3" t="s">
        <v>78</v>
      </c>
      <c r="F83" s="8">
        <f>F85+F86+F88</f>
        <v>0</v>
      </c>
      <c r="G83" s="8">
        <f>G85+G86+G88</f>
        <v>0</v>
      </c>
      <c r="H83" s="8">
        <v>0</v>
      </c>
      <c r="I83" s="10">
        <f>SUM(I84:I88)</f>
        <v>0</v>
      </c>
      <c r="J83" s="10">
        <f>SUM(J84:J88)</f>
        <v>0</v>
      </c>
      <c r="K83" s="10">
        <f t="shared" ref="K83:AR83" si="105">K33</f>
        <v>0</v>
      </c>
      <c r="L83" s="10">
        <f t="shared" si="105"/>
        <v>0</v>
      </c>
      <c r="M83" s="10">
        <f t="shared" si="105"/>
        <v>0</v>
      </c>
      <c r="N83" s="10">
        <f t="shared" si="105"/>
        <v>0</v>
      </c>
      <c r="O83" s="10">
        <f t="shared" si="105"/>
        <v>0</v>
      </c>
      <c r="P83" s="10">
        <f t="shared" si="105"/>
        <v>0</v>
      </c>
      <c r="Q83" s="10">
        <f t="shared" si="105"/>
        <v>0</v>
      </c>
      <c r="R83" s="10">
        <f t="shared" si="105"/>
        <v>0</v>
      </c>
      <c r="S83" s="10">
        <f t="shared" si="105"/>
        <v>0</v>
      </c>
      <c r="T83" s="10">
        <v>0</v>
      </c>
      <c r="U83" s="10">
        <f t="shared" si="105"/>
        <v>0</v>
      </c>
      <c r="V83" s="10">
        <f t="shared" si="105"/>
        <v>0</v>
      </c>
      <c r="W83" s="10">
        <v>0</v>
      </c>
      <c r="X83" s="10">
        <f t="shared" si="105"/>
        <v>0</v>
      </c>
      <c r="Y83" s="10">
        <f t="shared" si="105"/>
        <v>0</v>
      </c>
      <c r="Z83" s="10">
        <v>0</v>
      </c>
      <c r="AA83" s="10">
        <f t="shared" si="105"/>
        <v>0</v>
      </c>
      <c r="AB83" s="10">
        <f t="shared" si="105"/>
        <v>0</v>
      </c>
      <c r="AC83" s="10">
        <v>0</v>
      </c>
      <c r="AD83" s="10">
        <f t="shared" si="105"/>
        <v>0</v>
      </c>
      <c r="AE83" s="10">
        <f t="shared" si="105"/>
        <v>0</v>
      </c>
      <c r="AF83" s="10">
        <f t="shared" si="105"/>
        <v>0</v>
      </c>
      <c r="AG83" s="10">
        <f>AG33</f>
        <v>0</v>
      </c>
      <c r="AH83" s="10">
        <f t="shared" si="105"/>
        <v>0</v>
      </c>
      <c r="AI83" s="10">
        <v>0</v>
      </c>
      <c r="AJ83" s="10">
        <f t="shared" si="105"/>
        <v>0</v>
      </c>
      <c r="AK83" s="10">
        <f t="shared" si="105"/>
        <v>0</v>
      </c>
      <c r="AL83" s="10">
        <f t="shared" si="105"/>
        <v>0</v>
      </c>
      <c r="AM83" s="10">
        <f t="shared" si="105"/>
        <v>0</v>
      </c>
      <c r="AN83" s="10">
        <f t="shared" si="105"/>
        <v>0</v>
      </c>
      <c r="AO83" s="10">
        <f t="shared" si="105"/>
        <v>0</v>
      </c>
      <c r="AP83" s="10">
        <f t="shared" si="105"/>
        <v>0</v>
      </c>
      <c r="AQ83" s="10">
        <f t="shared" si="105"/>
        <v>0</v>
      </c>
      <c r="AR83" s="10">
        <f t="shared" si="105"/>
        <v>0</v>
      </c>
      <c r="AS83" s="125"/>
      <c r="AT83" s="125"/>
      <c r="AU83" s="70"/>
      <c r="AV83" s="92"/>
      <c r="AW83" s="92"/>
    </row>
    <row r="84" spans="1:49" s="2" customFormat="1" ht="33" customHeight="1">
      <c r="A84" s="129"/>
      <c r="B84" s="131"/>
      <c r="C84" s="133"/>
      <c r="D84" s="21"/>
      <c r="E84" s="3" t="s">
        <v>63</v>
      </c>
      <c r="F84" s="8">
        <v>0</v>
      </c>
      <c r="G84" s="8">
        <v>0</v>
      </c>
      <c r="H84" s="8">
        <f t="shared" ref="H84:H86" si="106">H34</f>
        <v>0</v>
      </c>
      <c r="I84" s="10">
        <f t="shared" ref="I84:AR84" si="107">I34</f>
        <v>0</v>
      </c>
      <c r="J84" s="10">
        <f t="shared" si="107"/>
        <v>0</v>
      </c>
      <c r="K84" s="10">
        <f t="shared" si="107"/>
        <v>0</v>
      </c>
      <c r="L84" s="10">
        <f t="shared" si="107"/>
        <v>0</v>
      </c>
      <c r="M84" s="10">
        <f t="shared" si="107"/>
        <v>0</v>
      </c>
      <c r="N84" s="10">
        <f t="shared" si="107"/>
        <v>0</v>
      </c>
      <c r="O84" s="10">
        <f t="shared" si="107"/>
        <v>0</v>
      </c>
      <c r="P84" s="10">
        <f t="shared" si="107"/>
        <v>0</v>
      </c>
      <c r="Q84" s="10">
        <f t="shared" si="107"/>
        <v>0</v>
      </c>
      <c r="R84" s="10">
        <f t="shared" si="107"/>
        <v>0</v>
      </c>
      <c r="S84" s="10">
        <f t="shared" si="107"/>
        <v>0</v>
      </c>
      <c r="T84" s="10">
        <v>0</v>
      </c>
      <c r="U84" s="10">
        <f t="shared" si="107"/>
        <v>0</v>
      </c>
      <c r="V84" s="10">
        <f t="shared" si="107"/>
        <v>0</v>
      </c>
      <c r="W84" s="10">
        <v>0</v>
      </c>
      <c r="X84" s="10">
        <f t="shared" si="107"/>
        <v>0</v>
      </c>
      <c r="Y84" s="10">
        <f t="shared" si="107"/>
        <v>0</v>
      </c>
      <c r="Z84" s="10">
        <v>0</v>
      </c>
      <c r="AA84" s="10">
        <f t="shared" si="107"/>
        <v>0</v>
      </c>
      <c r="AB84" s="10">
        <f t="shared" si="107"/>
        <v>0</v>
      </c>
      <c r="AC84" s="10">
        <v>0</v>
      </c>
      <c r="AD84" s="10">
        <f t="shared" si="107"/>
        <v>0</v>
      </c>
      <c r="AE84" s="10">
        <f t="shared" si="107"/>
        <v>0</v>
      </c>
      <c r="AF84" s="10">
        <f t="shared" si="107"/>
        <v>0</v>
      </c>
      <c r="AG84" s="10">
        <f t="shared" si="107"/>
        <v>0</v>
      </c>
      <c r="AH84" s="10">
        <f t="shared" si="107"/>
        <v>0</v>
      </c>
      <c r="AI84" s="10">
        <f t="shared" si="107"/>
        <v>0</v>
      </c>
      <c r="AJ84" s="10">
        <f t="shared" si="107"/>
        <v>0</v>
      </c>
      <c r="AK84" s="10">
        <f t="shared" si="107"/>
        <v>0</v>
      </c>
      <c r="AL84" s="10">
        <f t="shared" si="107"/>
        <v>0</v>
      </c>
      <c r="AM84" s="10">
        <f t="shared" si="107"/>
        <v>0</v>
      </c>
      <c r="AN84" s="10">
        <f t="shared" si="107"/>
        <v>0</v>
      </c>
      <c r="AO84" s="10">
        <f t="shared" si="107"/>
        <v>0</v>
      </c>
      <c r="AP84" s="10">
        <f t="shared" si="107"/>
        <v>0</v>
      </c>
      <c r="AQ84" s="10">
        <f t="shared" si="107"/>
        <v>0</v>
      </c>
      <c r="AR84" s="10">
        <f t="shared" si="107"/>
        <v>0</v>
      </c>
      <c r="AS84" s="126"/>
      <c r="AT84" s="126"/>
      <c r="AU84" s="70"/>
      <c r="AV84" s="92"/>
      <c r="AW84" s="92"/>
    </row>
    <row r="85" spans="1:49" s="2" customFormat="1" ht="33" customHeight="1">
      <c r="A85" s="129"/>
      <c r="B85" s="131"/>
      <c r="C85" s="133"/>
      <c r="D85" s="21"/>
      <c r="E85" s="14" t="s">
        <v>62</v>
      </c>
      <c r="F85" s="8">
        <f t="shared" ref="F85:F88" si="108">I85+L85+O85+R85+U85+X85+AA85+AD85+AG85+AJ85+AM85+AP85</f>
        <v>0</v>
      </c>
      <c r="G85" s="8">
        <f t="shared" ref="G85:G88" si="109">J85+M85+P85+S85+V85+Y85+AB85+AE85+AH85+AK85+AN85+AQ85</f>
        <v>0</v>
      </c>
      <c r="H85" s="8">
        <f t="shared" si="106"/>
        <v>0</v>
      </c>
      <c r="I85" s="10">
        <f t="shared" ref="I85:AR85" si="110">I35</f>
        <v>0</v>
      </c>
      <c r="J85" s="10">
        <f t="shared" si="110"/>
        <v>0</v>
      </c>
      <c r="K85" s="10">
        <f t="shared" si="110"/>
        <v>0</v>
      </c>
      <c r="L85" s="10">
        <f t="shared" si="110"/>
        <v>0</v>
      </c>
      <c r="M85" s="10">
        <f t="shared" si="110"/>
        <v>0</v>
      </c>
      <c r="N85" s="10">
        <f t="shared" si="110"/>
        <v>0</v>
      </c>
      <c r="O85" s="10">
        <f t="shared" si="110"/>
        <v>0</v>
      </c>
      <c r="P85" s="10">
        <f t="shared" si="110"/>
        <v>0</v>
      </c>
      <c r="Q85" s="10">
        <f t="shared" si="110"/>
        <v>0</v>
      </c>
      <c r="R85" s="10">
        <f t="shared" si="110"/>
        <v>0</v>
      </c>
      <c r="S85" s="10">
        <f t="shared" si="110"/>
        <v>0</v>
      </c>
      <c r="T85" s="10">
        <v>0</v>
      </c>
      <c r="U85" s="10">
        <f t="shared" si="110"/>
        <v>0</v>
      </c>
      <c r="V85" s="10">
        <f t="shared" si="110"/>
        <v>0</v>
      </c>
      <c r="W85" s="10">
        <v>0</v>
      </c>
      <c r="X85" s="10">
        <f t="shared" si="110"/>
        <v>0</v>
      </c>
      <c r="Y85" s="10">
        <f t="shared" si="110"/>
        <v>0</v>
      </c>
      <c r="Z85" s="10">
        <v>0</v>
      </c>
      <c r="AA85" s="10">
        <f t="shared" si="110"/>
        <v>0</v>
      </c>
      <c r="AB85" s="10">
        <f t="shared" si="110"/>
        <v>0</v>
      </c>
      <c r="AC85" s="10">
        <v>0</v>
      </c>
      <c r="AD85" s="10">
        <f t="shared" si="110"/>
        <v>0</v>
      </c>
      <c r="AE85" s="10">
        <f t="shared" si="110"/>
        <v>0</v>
      </c>
      <c r="AF85" s="10">
        <f t="shared" si="110"/>
        <v>0</v>
      </c>
      <c r="AG85" s="10">
        <f t="shared" si="110"/>
        <v>0</v>
      </c>
      <c r="AH85" s="10">
        <f t="shared" si="110"/>
        <v>0</v>
      </c>
      <c r="AI85" s="10">
        <f t="shared" si="110"/>
        <v>0</v>
      </c>
      <c r="AJ85" s="10">
        <f t="shared" si="110"/>
        <v>0</v>
      </c>
      <c r="AK85" s="10">
        <f t="shared" si="110"/>
        <v>0</v>
      </c>
      <c r="AL85" s="10">
        <f t="shared" si="110"/>
        <v>0</v>
      </c>
      <c r="AM85" s="10">
        <f t="shared" si="110"/>
        <v>0</v>
      </c>
      <c r="AN85" s="10">
        <f t="shared" si="110"/>
        <v>0</v>
      </c>
      <c r="AO85" s="10">
        <f t="shared" si="110"/>
        <v>0</v>
      </c>
      <c r="AP85" s="10">
        <f t="shared" si="110"/>
        <v>0</v>
      </c>
      <c r="AQ85" s="10">
        <f t="shared" si="110"/>
        <v>0</v>
      </c>
      <c r="AR85" s="10">
        <f t="shared" si="110"/>
        <v>0</v>
      </c>
      <c r="AS85" s="126"/>
      <c r="AT85" s="126"/>
      <c r="AU85" s="70"/>
      <c r="AV85" s="92"/>
      <c r="AW85" s="92"/>
    </row>
    <row r="86" spans="1:49" s="2" customFormat="1" ht="33" customHeight="1">
      <c r="A86" s="129"/>
      <c r="B86" s="131"/>
      <c r="C86" s="133"/>
      <c r="D86" s="21"/>
      <c r="E86" s="14" t="s">
        <v>60</v>
      </c>
      <c r="F86" s="8">
        <f t="shared" si="108"/>
        <v>0</v>
      </c>
      <c r="G86" s="8">
        <f t="shared" si="109"/>
        <v>0</v>
      </c>
      <c r="H86" s="8">
        <f t="shared" si="106"/>
        <v>0</v>
      </c>
      <c r="I86" s="10">
        <f t="shared" ref="I86:AR86" si="111">I36</f>
        <v>0</v>
      </c>
      <c r="J86" s="10">
        <f t="shared" si="111"/>
        <v>0</v>
      </c>
      <c r="K86" s="10">
        <f t="shared" si="111"/>
        <v>0</v>
      </c>
      <c r="L86" s="10">
        <f t="shared" si="111"/>
        <v>0</v>
      </c>
      <c r="M86" s="10">
        <f t="shared" si="111"/>
        <v>0</v>
      </c>
      <c r="N86" s="10">
        <f t="shared" si="111"/>
        <v>0</v>
      </c>
      <c r="O86" s="10">
        <f t="shared" si="111"/>
        <v>0</v>
      </c>
      <c r="P86" s="10">
        <f t="shared" si="111"/>
        <v>0</v>
      </c>
      <c r="Q86" s="10">
        <f t="shared" si="111"/>
        <v>0</v>
      </c>
      <c r="R86" s="10">
        <f t="shared" si="111"/>
        <v>0</v>
      </c>
      <c r="S86" s="10">
        <f t="shared" si="111"/>
        <v>0</v>
      </c>
      <c r="T86" s="10">
        <v>0</v>
      </c>
      <c r="U86" s="10">
        <f t="shared" si="111"/>
        <v>0</v>
      </c>
      <c r="V86" s="10">
        <f t="shared" si="111"/>
        <v>0</v>
      </c>
      <c r="W86" s="10">
        <v>0</v>
      </c>
      <c r="X86" s="10">
        <f t="shared" si="111"/>
        <v>0</v>
      </c>
      <c r="Y86" s="10">
        <f t="shared" si="111"/>
        <v>0</v>
      </c>
      <c r="Z86" s="10">
        <v>0</v>
      </c>
      <c r="AA86" s="10">
        <f t="shared" si="111"/>
        <v>0</v>
      </c>
      <c r="AB86" s="10">
        <f t="shared" si="111"/>
        <v>0</v>
      </c>
      <c r="AC86" s="10">
        <v>0</v>
      </c>
      <c r="AD86" s="10">
        <f t="shared" si="111"/>
        <v>0</v>
      </c>
      <c r="AE86" s="10">
        <f t="shared" si="111"/>
        <v>0</v>
      </c>
      <c r="AF86" s="10">
        <f t="shared" si="111"/>
        <v>0</v>
      </c>
      <c r="AG86" s="10">
        <f t="shared" si="111"/>
        <v>0</v>
      </c>
      <c r="AH86" s="10">
        <f t="shared" si="111"/>
        <v>0</v>
      </c>
      <c r="AI86" s="10">
        <f t="shared" si="111"/>
        <v>0</v>
      </c>
      <c r="AJ86" s="10">
        <f t="shared" si="111"/>
        <v>0</v>
      </c>
      <c r="AK86" s="10">
        <f t="shared" si="111"/>
        <v>0</v>
      </c>
      <c r="AL86" s="10">
        <f t="shared" si="111"/>
        <v>0</v>
      </c>
      <c r="AM86" s="10">
        <f t="shared" si="111"/>
        <v>0</v>
      </c>
      <c r="AN86" s="10">
        <f t="shared" si="111"/>
        <v>0</v>
      </c>
      <c r="AO86" s="10">
        <f t="shared" si="111"/>
        <v>0</v>
      </c>
      <c r="AP86" s="10">
        <f t="shared" si="111"/>
        <v>0</v>
      </c>
      <c r="AQ86" s="10">
        <f t="shared" si="111"/>
        <v>0</v>
      </c>
      <c r="AR86" s="10">
        <f t="shared" si="111"/>
        <v>0</v>
      </c>
      <c r="AS86" s="126"/>
      <c r="AT86" s="126"/>
      <c r="AU86" s="70"/>
      <c r="AV86" s="92"/>
      <c r="AW86" s="92"/>
    </row>
    <row r="87" spans="1:49" s="2" customFormat="1" ht="33" customHeight="1">
      <c r="A87" s="129"/>
      <c r="B87" s="131"/>
      <c r="C87" s="133"/>
      <c r="D87" s="21"/>
      <c r="E87" s="14" t="s">
        <v>35</v>
      </c>
      <c r="F87" s="8">
        <f t="shared" ref="F87" si="112">I87+L87+O87+R87+U87+X87+AA87+AD87+AG87+AJ87+AM87+AP87</f>
        <v>0</v>
      </c>
      <c r="G87" s="8">
        <f t="shared" ref="G87" si="113">J87+M87+P87+S87+V87+Y87+AB87+AE87+AH87+AK87+AN87+AQ87</f>
        <v>0</v>
      </c>
      <c r="H87" s="8">
        <f>H36</f>
        <v>0</v>
      </c>
      <c r="I87" s="10">
        <f t="shared" ref="I87:N88" si="114">I36</f>
        <v>0</v>
      </c>
      <c r="J87" s="10">
        <f t="shared" si="114"/>
        <v>0</v>
      </c>
      <c r="K87" s="10">
        <f t="shared" si="114"/>
        <v>0</v>
      </c>
      <c r="L87" s="10">
        <f t="shared" si="114"/>
        <v>0</v>
      </c>
      <c r="M87" s="10">
        <f t="shared" si="114"/>
        <v>0</v>
      </c>
      <c r="N87" s="10">
        <f t="shared" si="114"/>
        <v>0</v>
      </c>
      <c r="O87" s="10">
        <v>0</v>
      </c>
      <c r="P87" s="10">
        <v>0</v>
      </c>
      <c r="Q87" s="10">
        <v>0</v>
      </c>
      <c r="R87" s="10">
        <v>0</v>
      </c>
      <c r="S87" s="10">
        <f t="shared" ref="P87:AQ88" si="115">S56</f>
        <v>0</v>
      </c>
      <c r="T87" s="10">
        <v>0</v>
      </c>
      <c r="U87" s="10">
        <v>0</v>
      </c>
      <c r="V87" s="10">
        <f t="shared" si="115"/>
        <v>0</v>
      </c>
      <c r="W87" s="10">
        <v>0</v>
      </c>
      <c r="X87" s="10">
        <v>0</v>
      </c>
      <c r="Y87" s="10">
        <f t="shared" si="115"/>
        <v>0</v>
      </c>
      <c r="Z87" s="10">
        <v>0</v>
      </c>
      <c r="AA87" s="10">
        <v>0</v>
      </c>
      <c r="AB87" s="10">
        <f t="shared" si="115"/>
        <v>0</v>
      </c>
      <c r="AC87" s="10">
        <v>0</v>
      </c>
      <c r="AD87" s="10">
        <v>0</v>
      </c>
      <c r="AE87" s="10">
        <f t="shared" si="115"/>
        <v>0</v>
      </c>
      <c r="AF87" s="10">
        <f t="shared" si="115"/>
        <v>0</v>
      </c>
      <c r="AG87" s="10">
        <v>0</v>
      </c>
      <c r="AH87" s="10">
        <f t="shared" si="115"/>
        <v>0</v>
      </c>
      <c r="AI87" s="10">
        <v>0</v>
      </c>
      <c r="AJ87" s="10">
        <v>0</v>
      </c>
      <c r="AK87" s="10">
        <f t="shared" si="115"/>
        <v>0</v>
      </c>
      <c r="AL87" s="10">
        <v>0</v>
      </c>
      <c r="AM87" s="10">
        <v>0</v>
      </c>
      <c r="AN87" s="10">
        <f t="shared" si="115"/>
        <v>0</v>
      </c>
      <c r="AO87" s="10">
        <f t="shared" si="115"/>
        <v>0</v>
      </c>
      <c r="AP87" s="10">
        <v>0</v>
      </c>
      <c r="AQ87" s="10">
        <f t="shared" si="115"/>
        <v>0</v>
      </c>
      <c r="AR87" s="10">
        <v>0</v>
      </c>
      <c r="AS87" s="126"/>
      <c r="AT87" s="126"/>
      <c r="AU87" s="70"/>
      <c r="AV87" s="92"/>
      <c r="AW87" s="92"/>
    </row>
    <row r="88" spans="1:49" s="2" customFormat="1" ht="33" customHeight="1">
      <c r="A88" s="129"/>
      <c r="B88" s="132"/>
      <c r="C88" s="133"/>
      <c r="D88" s="21"/>
      <c r="E88" s="14" t="s">
        <v>61</v>
      </c>
      <c r="F88" s="8">
        <f t="shared" si="108"/>
        <v>0</v>
      </c>
      <c r="G88" s="8">
        <f t="shared" si="109"/>
        <v>0</v>
      </c>
      <c r="H88" s="8">
        <f>H37</f>
        <v>0</v>
      </c>
      <c r="I88" s="10">
        <f t="shared" si="114"/>
        <v>0</v>
      </c>
      <c r="J88" s="10">
        <f t="shared" si="114"/>
        <v>0</v>
      </c>
      <c r="K88" s="10">
        <f t="shared" si="114"/>
        <v>0</v>
      </c>
      <c r="L88" s="10">
        <f t="shared" si="114"/>
        <v>0</v>
      </c>
      <c r="M88" s="10">
        <f t="shared" si="114"/>
        <v>0</v>
      </c>
      <c r="N88" s="10">
        <f t="shared" si="114"/>
        <v>0</v>
      </c>
      <c r="O88" s="10">
        <f>O57</f>
        <v>0</v>
      </c>
      <c r="P88" s="10">
        <f t="shared" si="115"/>
        <v>0</v>
      </c>
      <c r="Q88" s="10">
        <f t="shared" si="115"/>
        <v>0</v>
      </c>
      <c r="R88" s="10">
        <f t="shared" si="115"/>
        <v>0</v>
      </c>
      <c r="S88" s="10">
        <f t="shared" si="115"/>
        <v>0</v>
      </c>
      <c r="T88" s="10">
        <v>0</v>
      </c>
      <c r="U88" s="10">
        <f t="shared" si="115"/>
        <v>0</v>
      </c>
      <c r="V88" s="10">
        <f t="shared" si="115"/>
        <v>0</v>
      </c>
      <c r="W88" s="10">
        <v>0</v>
      </c>
      <c r="X88" s="10">
        <f t="shared" si="115"/>
        <v>0</v>
      </c>
      <c r="Y88" s="10">
        <f t="shared" si="115"/>
        <v>0</v>
      </c>
      <c r="Z88" s="10">
        <v>0</v>
      </c>
      <c r="AA88" s="10">
        <f t="shared" si="115"/>
        <v>0</v>
      </c>
      <c r="AB88" s="10">
        <f t="shared" si="115"/>
        <v>0</v>
      </c>
      <c r="AC88" s="10">
        <v>0</v>
      </c>
      <c r="AD88" s="10">
        <f t="shared" si="115"/>
        <v>0</v>
      </c>
      <c r="AE88" s="10">
        <f t="shared" si="115"/>
        <v>0</v>
      </c>
      <c r="AF88" s="10">
        <f t="shared" si="115"/>
        <v>0</v>
      </c>
      <c r="AG88" s="10">
        <f t="shared" si="115"/>
        <v>0</v>
      </c>
      <c r="AH88" s="10">
        <f t="shared" si="115"/>
        <v>0</v>
      </c>
      <c r="AI88" s="10">
        <v>0</v>
      </c>
      <c r="AJ88" s="10">
        <f t="shared" si="115"/>
        <v>0</v>
      </c>
      <c r="AK88" s="10">
        <f t="shared" si="115"/>
        <v>0</v>
      </c>
      <c r="AL88" s="10">
        <v>0</v>
      </c>
      <c r="AM88" s="10">
        <f t="shared" si="115"/>
        <v>0</v>
      </c>
      <c r="AN88" s="10">
        <f t="shared" si="115"/>
        <v>0</v>
      </c>
      <c r="AO88" s="10">
        <f t="shared" si="115"/>
        <v>0</v>
      </c>
      <c r="AP88" s="10">
        <f t="shared" si="115"/>
        <v>0</v>
      </c>
      <c r="AQ88" s="10">
        <f t="shared" si="115"/>
        <v>0</v>
      </c>
      <c r="AR88" s="10">
        <v>0</v>
      </c>
      <c r="AS88" s="127"/>
      <c r="AT88" s="127"/>
      <c r="AU88" s="70"/>
      <c r="AV88" s="92"/>
      <c r="AW88" s="92"/>
    </row>
    <row r="89" spans="1:49" s="2" customFormat="1" ht="22.5" customHeight="1">
      <c r="A89" s="129"/>
      <c r="B89" s="130" t="s">
        <v>69</v>
      </c>
      <c r="C89" s="133"/>
      <c r="D89" s="24"/>
      <c r="E89" s="3" t="s">
        <v>78</v>
      </c>
      <c r="F89" s="8">
        <f>F91+F92+F94</f>
        <v>0</v>
      </c>
      <c r="G89" s="8">
        <f>G91+G92+G94</f>
        <v>0</v>
      </c>
      <c r="H89" s="8">
        <v>0</v>
      </c>
      <c r="I89" s="10">
        <f>I91+I92+I94</f>
        <v>0</v>
      </c>
      <c r="J89" s="10">
        <f>J91+J92+J94</f>
        <v>0</v>
      </c>
      <c r="K89" s="10">
        <v>0</v>
      </c>
      <c r="L89" s="10">
        <f>L91+L92+L94</f>
        <v>0</v>
      </c>
      <c r="M89" s="10">
        <f>M91+M92+M94</f>
        <v>0</v>
      </c>
      <c r="N89" s="10">
        <v>0</v>
      </c>
      <c r="O89" s="10">
        <f>O91+O92+O94</f>
        <v>0</v>
      </c>
      <c r="P89" s="10">
        <f>P91+P92+P94</f>
        <v>0</v>
      </c>
      <c r="Q89" s="10">
        <v>0</v>
      </c>
      <c r="R89" s="10">
        <f>R91+R92+R94</f>
        <v>0</v>
      </c>
      <c r="S89" s="10">
        <f>S91+S92+S94</f>
        <v>0</v>
      </c>
      <c r="T89" s="10">
        <v>0</v>
      </c>
      <c r="U89" s="10">
        <f>U91+U92+U94</f>
        <v>0</v>
      </c>
      <c r="V89" s="10">
        <f>V91+V92+V94</f>
        <v>0</v>
      </c>
      <c r="W89" s="10">
        <v>0</v>
      </c>
      <c r="X89" s="10">
        <f>X91+X92+X94</f>
        <v>0</v>
      </c>
      <c r="Y89" s="10">
        <f>Y91+Y92+Y94</f>
        <v>0</v>
      </c>
      <c r="Z89" s="10">
        <v>0</v>
      </c>
      <c r="AA89" s="10">
        <f>AA91+AA92+AA94</f>
        <v>0</v>
      </c>
      <c r="AB89" s="10">
        <f>AB91+AB92+AB94</f>
        <v>0</v>
      </c>
      <c r="AC89" s="10">
        <v>0</v>
      </c>
      <c r="AD89" s="10">
        <f>AD91+AD92+AD94</f>
        <v>0</v>
      </c>
      <c r="AE89" s="10">
        <f>AE91+AE92+AE94</f>
        <v>0</v>
      </c>
      <c r="AF89" s="10">
        <v>0</v>
      </c>
      <c r="AG89" s="10">
        <f>AG91+AG92+AG94</f>
        <v>0</v>
      </c>
      <c r="AH89" s="10">
        <f>AH91+AH92+AH94</f>
        <v>0</v>
      </c>
      <c r="AI89" s="10">
        <v>0</v>
      </c>
      <c r="AJ89" s="10">
        <f>AJ91+AJ92+AJ94</f>
        <v>0</v>
      </c>
      <c r="AK89" s="10">
        <f>AK91+AK92+AK94</f>
        <v>0</v>
      </c>
      <c r="AL89" s="10">
        <v>0</v>
      </c>
      <c r="AM89" s="10">
        <f>AM91+AM92+AM94</f>
        <v>0</v>
      </c>
      <c r="AN89" s="10">
        <f>AN91+AN92+AN94</f>
        <v>0</v>
      </c>
      <c r="AO89" s="10">
        <v>0</v>
      </c>
      <c r="AP89" s="10">
        <f>AP91+AP92+AP94</f>
        <v>0</v>
      </c>
      <c r="AQ89" s="10">
        <f>AQ91+AQ92+AQ94</f>
        <v>0</v>
      </c>
      <c r="AR89" s="10">
        <v>0</v>
      </c>
      <c r="AS89" s="125"/>
      <c r="AT89" s="125"/>
      <c r="AU89" s="70"/>
      <c r="AV89" s="92"/>
      <c r="AW89" s="92"/>
    </row>
    <row r="90" spans="1:49" s="2" customFormat="1" ht="33" customHeight="1">
      <c r="A90" s="129"/>
      <c r="B90" s="131"/>
      <c r="C90" s="133"/>
      <c r="D90" s="21"/>
      <c r="E90" s="3" t="s">
        <v>63</v>
      </c>
      <c r="F90" s="8">
        <v>0</v>
      </c>
      <c r="G90" s="8">
        <v>0</v>
      </c>
      <c r="H90" s="8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  <c r="AK90" s="10">
        <v>0</v>
      </c>
      <c r="AL90" s="10">
        <v>0</v>
      </c>
      <c r="AM90" s="10">
        <v>0</v>
      </c>
      <c r="AN90" s="10">
        <v>0</v>
      </c>
      <c r="AO90" s="10">
        <v>0</v>
      </c>
      <c r="AP90" s="10">
        <v>0</v>
      </c>
      <c r="AQ90" s="10">
        <v>0</v>
      </c>
      <c r="AR90" s="10">
        <v>0</v>
      </c>
      <c r="AS90" s="126"/>
      <c r="AT90" s="126"/>
      <c r="AU90" s="70"/>
      <c r="AV90" s="92"/>
      <c r="AW90" s="92"/>
    </row>
    <row r="91" spans="1:49" s="2" customFormat="1" ht="33" customHeight="1">
      <c r="A91" s="129"/>
      <c r="B91" s="131"/>
      <c r="C91" s="133"/>
      <c r="D91" s="21"/>
      <c r="E91" s="14" t="s">
        <v>62</v>
      </c>
      <c r="F91" s="8">
        <f t="shared" ref="F91:F94" si="116">I91+L91+O91+R91+U91+X91+AA91+AD91+AG91+AJ91+AM91+AP91</f>
        <v>0</v>
      </c>
      <c r="G91" s="8">
        <f t="shared" ref="G91:G94" si="117">J91+M91+P91+S91+V91+Y91+AB91+AE91+AH91+AK91+AN91+AQ91</f>
        <v>0</v>
      </c>
      <c r="H91" s="8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  <c r="AK91" s="10">
        <v>0</v>
      </c>
      <c r="AL91" s="10">
        <v>0</v>
      </c>
      <c r="AM91" s="10">
        <v>0</v>
      </c>
      <c r="AN91" s="10">
        <v>0</v>
      </c>
      <c r="AO91" s="10">
        <v>0</v>
      </c>
      <c r="AP91" s="10">
        <v>0</v>
      </c>
      <c r="AQ91" s="10">
        <v>0</v>
      </c>
      <c r="AR91" s="10">
        <v>0</v>
      </c>
      <c r="AS91" s="126"/>
      <c r="AT91" s="126"/>
      <c r="AU91" s="70"/>
      <c r="AV91" s="92"/>
      <c r="AW91" s="92"/>
    </row>
    <row r="92" spans="1:49" s="2" customFormat="1" ht="33" customHeight="1">
      <c r="A92" s="129"/>
      <c r="B92" s="131"/>
      <c r="C92" s="133"/>
      <c r="D92" s="21"/>
      <c r="E92" s="14" t="s">
        <v>60</v>
      </c>
      <c r="F92" s="8">
        <f>(I92+L92+O92+R92+U92+X92+AA92+AD92+AG92+AJ92+AM92+AP92)</f>
        <v>0</v>
      </c>
      <c r="G92" s="8">
        <f t="shared" si="117"/>
        <v>0</v>
      </c>
      <c r="H92" s="8">
        <v>0</v>
      </c>
      <c r="I92" s="10">
        <f>I41</f>
        <v>0</v>
      </c>
      <c r="J92" s="10">
        <f t="shared" ref="J92:AR93" si="118">J41</f>
        <v>0</v>
      </c>
      <c r="K92" s="10">
        <f t="shared" si="118"/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f t="shared" si="118"/>
        <v>0</v>
      </c>
      <c r="V92" s="10">
        <f t="shared" si="118"/>
        <v>0</v>
      </c>
      <c r="W92" s="10">
        <v>0</v>
      </c>
      <c r="X92" s="10">
        <f t="shared" si="118"/>
        <v>0</v>
      </c>
      <c r="Y92" s="10">
        <f t="shared" si="118"/>
        <v>0</v>
      </c>
      <c r="Z92" s="10">
        <v>0</v>
      </c>
      <c r="AA92" s="10">
        <f t="shared" si="118"/>
        <v>0</v>
      </c>
      <c r="AB92" s="10">
        <f t="shared" si="118"/>
        <v>0</v>
      </c>
      <c r="AC92" s="10">
        <v>0</v>
      </c>
      <c r="AD92" s="10">
        <f t="shared" si="118"/>
        <v>0</v>
      </c>
      <c r="AE92" s="10">
        <f t="shared" si="118"/>
        <v>0</v>
      </c>
      <c r="AF92" s="10">
        <f t="shared" si="118"/>
        <v>0</v>
      </c>
      <c r="AG92" s="10">
        <v>0</v>
      </c>
      <c r="AH92" s="10">
        <f t="shared" si="118"/>
        <v>0</v>
      </c>
      <c r="AI92" s="10">
        <f t="shared" si="118"/>
        <v>0</v>
      </c>
      <c r="AJ92" s="10">
        <f t="shared" si="118"/>
        <v>0</v>
      </c>
      <c r="AK92" s="10">
        <f t="shared" si="118"/>
        <v>0</v>
      </c>
      <c r="AL92" s="10">
        <f t="shared" si="118"/>
        <v>0</v>
      </c>
      <c r="AM92" s="10">
        <f t="shared" si="118"/>
        <v>0</v>
      </c>
      <c r="AN92" s="10">
        <f t="shared" si="118"/>
        <v>0</v>
      </c>
      <c r="AO92" s="10">
        <v>0</v>
      </c>
      <c r="AP92" s="10">
        <f t="shared" si="118"/>
        <v>0</v>
      </c>
      <c r="AQ92" s="10">
        <f t="shared" si="118"/>
        <v>0</v>
      </c>
      <c r="AR92" s="10">
        <f t="shared" si="118"/>
        <v>0</v>
      </c>
      <c r="AS92" s="126"/>
      <c r="AT92" s="126"/>
      <c r="AU92" s="70"/>
      <c r="AV92" s="92"/>
      <c r="AW92" s="92"/>
    </row>
    <row r="93" spans="1:49" s="2" customFormat="1" ht="33" customHeight="1">
      <c r="A93" s="155"/>
      <c r="B93" s="131"/>
      <c r="C93" s="122"/>
      <c r="D93" s="21"/>
      <c r="E93" s="71" t="s">
        <v>35</v>
      </c>
      <c r="F93" s="8">
        <f>(I93+L93+O93+R93+U93+X93+AA93+AD93+AG93+AJ93+AM93+AP93)</f>
        <v>0</v>
      </c>
      <c r="G93" s="8">
        <f t="shared" ref="G93" si="119">J93+M93+P93+S93+V93+Y93+AB93+AE93+AH93+AK93+AN93+AQ93</f>
        <v>0</v>
      </c>
      <c r="H93" s="8">
        <v>0</v>
      </c>
      <c r="I93" s="10">
        <f>I42</f>
        <v>0</v>
      </c>
      <c r="J93" s="10">
        <f t="shared" si="118"/>
        <v>0</v>
      </c>
      <c r="K93" s="10">
        <f t="shared" si="118"/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f t="shared" si="118"/>
        <v>0</v>
      </c>
      <c r="V93" s="10">
        <f t="shared" si="118"/>
        <v>0</v>
      </c>
      <c r="W93" s="10">
        <v>0</v>
      </c>
      <c r="X93" s="10">
        <f t="shared" si="118"/>
        <v>0</v>
      </c>
      <c r="Y93" s="10">
        <f t="shared" si="118"/>
        <v>0</v>
      </c>
      <c r="Z93" s="10">
        <v>0</v>
      </c>
      <c r="AA93" s="10">
        <f t="shared" si="118"/>
        <v>0</v>
      </c>
      <c r="AB93" s="10">
        <f t="shared" si="118"/>
        <v>0</v>
      </c>
      <c r="AC93" s="10">
        <v>0</v>
      </c>
      <c r="AD93" s="10">
        <f t="shared" si="118"/>
        <v>0</v>
      </c>
      <c r="AE93" s="10">
        <f t="shared" si="118"/>
        <v>0</v>
      </c>
      <c r="AF93" s="10">
        <f t="shared" si="118"/>
        <v>0</v>
      </c>
      <c r="AG93" s="10">
        <v>0</v>
      </c>
      <c r="AH93" s="10">
        <f t="shared" si="118"/>
        <v>0</v>
      </c>
      <c r="AI93" s="10">
        <f t="shared" si="118"/>
        <v>0</v>
      </c>
      <c r="AJ93" s="10">
        <f t="shared" si="118"/>
        <v>0</v>
      </c>
      <c r="AK93" s="10">
        <f t="shared" si="118"/>
        <v>0</v>
      </c>
      <c r="AL93" s="10">
        <f t="shared" si="118"/>
        <v>0</v>
      </c>
      <c r="AM93" s="10">
        <f t="shared" si="118"/>
        <v>0</v>
      </c>
      <c r="AN93" s="10">
        <f t="shared" si="118"/>
        <v>0</v>
      </c>
      <c r="AO93" s="10">
        <v>0</v>
      </c>
      <c r="AP93" s="10">
        <f t="shared" si="118"/>
        <v>0</v>
      </c>
      <c r="AQ93" s="10">
        <f t="shared" si="118"/>
        <v>0</v>
      </c>
      <c r="AR93" s="10">
        <f t="shared" si="118"/>
        <v>0</v>
      </c>
      <c r="AS93" s="126"/>
      <c r="AT93" s="126"/>
      <c r="AU93" s="70"/>
      <c r="AV93" s="92"/>
      <c r="AW93" s="92"/>
    </row>
    <row r="94" spans="1:49" s="2" customFormat="1" ht="33" customHeight="1">
      <c r="A94" s="155"/>
      <c r="B94" s="131"/>
      <c r="C94" s="122"/>
      <c r="D94" s="21"/>
      <c r="E94" s="14" t="s">
        <v>61</v>
      </c>
      <c r="F94" s="7">
        <f t="shared" si="116"/>
        <v>0</v>
      </c>
      <c r="G94" s="7">
        <f t="shared" si="117"/>
        <v>0</v>
      </c>
      <c r="H94" s="7">
        <v>0</v>
      </c>
      <c r="I94" s="72">
        <v>0</v>
      </c>
      <c r="J94" s="72">
        <v>0</v>
      </c>
      <c r="K94" s="72">
        <v>0</v>
      </c>
      <c r="L94" s="72">
        <v>0</v>
      </c>
      <c r="M94" s="72">
        <v>0</v>
      </c>
      <c r="N94" s="72">
        <v>0</v>
      </c>
      <c r="O94" s="72">
        <v>0</v>
      </c>
      <c r="P94" s="72">
        <v>0</v>
      </c>
      <c r="Q94" s="72">
        <v>0</v>
      </c>
      <c r="R94" s="72">
        <v>0</v>
      </c>
      <c r="S94" s="72">
        <v>0</v>
      </c>
      <c r="T94" s="72">
        <v>0</v>
      </c>
      <c r="U94" s="72">
        <v>0</v>
      </c>
      <c r="V94" s="72">
        <v>0</v>
      </c>
      <c r="W94" s="72">
        <v>0</v>
      </c>
      <c r="X94" s="72">
        <v>0</v>
      </c>
      <c r="Y94" s="72">
        <v>0</v>
      </c>
      <c r="Z94" s="72">
        <v>0</v>
      </c>
      <c r="AA94" s="72">
        <v>0</v>
      </c>
      <c r="AB94" s="72">
        <v>0</v>
      </c>
      <c r="AC94" s="72">
        <v>0</v>
      </c>
      <c r="AD94" s="72">
        <v>0</v>
      </c>
      <c r="AE94" s="72">
        <v>0</v>
      </c>
      <c r="AF94" s="72">
        <v>0</v>
      </c>
      <c r="AG94" s="72">
        <v>0</v>
      </c>
      <c r="AH94" s="72">
        <v>0</v>
      </c>
      <c r="AI94" s="72">
        <v>0</v>
      </c>
      <c r="AJ94" s="72">
        <v>0</v>
      </c>
      <c r="AK94" s="72">
        <v>0</v>
      </c>
      <c r="AL94" s="72">
        <v>0</v>
      </c>
      <c r="AM94" s="72">
        <v>0</v>
      </c>
      <c r="AN94" s="72">
        <v>0</v>
      </c>
      <c r="AO94" s="72">
        <v>0</v>
      </c>
      <c r="AP94" s="72">
        <v>0</v>
      </c>
      <c r="AQ94" s="72">
        <v>0</v>
      </c>
      <c r="AR94" s="72">
        <v>0</v>
      </c>
      <c r="AS94" s="126"/>
      <c r="AT94" s="126"/>
      <c r="AU94" s="70"/>
      <c r="AV94" s="92"/>
      <c r="AW94" s="92"/>
    </row>
    <row r="95" spans="1:49" s="2" customFormat="1" ht="60.75" customHeight="1">
      <c r="A95" s="61"/>
      <c r="B95" s="22" t="s">
        <v>81</v>
      </c>
      <c r="C95" s="62"/>
      <c r="D95" s="73"/>
      <c r="E95" s="14"/>
      <c r="F95" s="8"/>
      <c r="G95" s="8"/>
      <c r="H95" s="8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74"/>
      <c r="AT95" s="74"/>
      <c r="AU95" s="70"/>
      <c r="AV95" s="92"/>
      <c r="AW95" s="92"/>
    </row>
    <row r="96" spans="1:49" s="2" customFormat="1" ht="33" customHeight="1">
      <c r="A96" s="113" t="s">
        <v>48</v>
      </c>
      <c r="B96" s="116" t="s">
        <v>95</v>
      </c>
      <c r="C96" s="122" t="s">
        <v>24</v>
      </c>
      <c r="D96" s="122" t="s">
        <v>41</v>
      </c>
      <c r="E96" s="3" t="s">
        <v>78</v>
      </c>
      <c r="F96" s="8">
        <f>F98+F99</f>
        <v>0</v>
      </c>
      <c r="G96" s="8">
        <f>G98+G99</f>
        <v>159.9</v>
      </c>
      <c r="H96" s="8">
        <v>0</v>
      </c>
      <c r="I96" s="27">
        <f>I98+I99</f>
        <v>0</v>
      </c>
      <c r="J96" s="27">
        <f>J98+J99</f>
        <v>0</v>
      </c>
      <c r="K96" s="27">
        <v>0</v>
      </c>
      <c r="L96" s="27">
        <f>L98+L99</f>
        <v>0</v>
      </c>
      <c r="M96" s="27">
        <f>M98+M99</f>
        <v>0</v>
      </c>
      <c r="N96" s="27">
        <v>0</v>
      </c>
      <c r="O96" s="27">
        <f>O98+O99</f>
        <v>0</v>
      </c>
      <c r="P96" s="27">
        <f>P98+P99</f>
        <v>159.9</v>
      </c>
      <c r="Q96" s="27">
        <v>0</v>
      </c>
      <c r="R96" s="10">
        <f>R98+R99</f>
        <v>0</v>
      </c>
      <c r="S96" s="10">
        <f>S98+S99</f>
        <v>0</v>
      </c>
      <c r="T96" s="10">
        <v>0</v>
      </c>
      <c r="U96" s="10">
        <f>U98+U99</f>
        <v>0</v>
      </c>
      <c r="V96" s="10">
        <f>V98+V99</f>
        <v>0</v>
      </c>
      <c r="W96" s="10">
        <v>0</v>
      </c>
      <c r="X96" s="10">
        <f>X98+X99</f>
        <v>0</v>
      </c>
      <c r="Y96" s="10">
        <f>Y98+Y99</f>
        <v>0</v>
      </c>
      <c r="Z96" s="10">
        <v>0</v>
      </c>
      <c r="AA96" s="10">
        <f>AA98+AA99</f>
        <v>0</v>
      </c>
      <c r="AB96" s="27">
        <f>AB98+AB99</f>
        <v>0</v>
      </c>
      <c r="AC96" s="27">
        <v>0</v>
      </c>
      <c r="AD96" s="27">
        <f>AD98+AD99</f>
        <v>0</v>
      </c>
      <c r="AE96" s="27">
        <f>AE98+AE99</f>
        <v>0</v>
      </c>
      <c r="AF96" s="27">
        <v>0</v>
      </c>
      <c r="AG96" s="27">
        <v>0</v>
      </c>
      <c r="AH96" s="27">
        <f>AH98+AH99</f>
        <v>0</v>
      </c>
      <c r="AI96" s="27">
        <v>0</v>
      </c>
      <c r="AJ96" s="27">
        <v>0</v>
      </c>
      <c r="AK96" s="27">
        <f>AK98+AK99</f>
        <v>0</v>
      </c>
      <c r="AL96" s="27">
        <v>0</v>
      </c>
      <c r="AM96" s="27">
        <v>0</v>
      </c>
      <c r="AN96" s="27">
        <f>AN98+AN99</f>
        <v>0</v>
      </c>
      <c r="AO96" s="27">
        <v>0</v>
      </c>
      <c r="AP96" s="27">
        <v>0</v>
      </c>
      <c r="AQ96" s="27">
        <f>AQ98+AQ99</f>
        <v>0</v>
      </c>
      <c r="AR96" s="27">
        <v>0</v>
      </c>
      <c r="AS96" s="125" t="s">
        <v>89</v>
      </c>
      <c r="AT96" s="125"/>
      <c r="AU96" s="70"/>
      <c r="AV96" s="92"/>
      <c r="AW96" s="92"/>
    </row>
    <row r="97" spans="1:49" s="2" customFormat="1" ht="33" customHeight="1">
      <c r="A97" s="114"/>
      <c r="B97" s="117"/>
      <c r="C97" s="123"/>
      <c r="D97" s="123"/>
      <c r="E97" s="3" t="s">
        <v>63</v>
      </c>
      <c r="F97" s="8">
        <v>0</v>
      </c>
      <c r="G97" s="8">
        <v>0</v>
      </c>
      <c r="H97" s="8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27">
        <v>0</v>
      </c>
      <c r="AC97" s="27">
        <v>0</v>
      </c>
      <c r="AD97" s="27">
        <v>0</v>
      </c>
      <c r="AE97" s="27">
        <v>0</v>
      </c>
      <c r="AF97" s="27">
        <v>0</v>
      </c>
      <c r="AG97" s="27">
        <v>0</v>
      </c>
      <c r="AH97" s="27">
        <v>0</v>
      </c>
      <c r="AI97" s="27">
        <v>0</v>
      </c>
      <c r="AJ97" s="27">
        <v>0</v>
      </c>
      <c r="AK97" s="27">
        <v>0</v>
      </c>
      <c r="AL97" s="27">
        <v>0</v>
      </c>
      <c r="AM97" s="27">
        <v>0</v>
      </c>
      <c r="AN97" s="27">
        <v>0</v>
      </c>
      <c r="AO97" s="27">
        <v>0</v>
      </c>
      <c r="AP97" s="27">
        <v>0</v>
      </c>
      <c r="AQ97" s="27">
        <v>0</v>
      </c>
      <c r="AR97" s="27">
        <v>0</v>
      </c>
      <c r="AS97" s="126"/>
      <c r="AT97" s="126"/>
      <c r="AU97" s="70"/>
      <c r="AV97" s="92"/>
      <c r="AW97" s="92"/>
    </row>
    <row r="98" spans="1:49" s="2" customFormat="1" ht="33" customHeight="1">
      <c r="A98" s="114"/>
      <c r="B98" s="117"/>
      <c r="C98" s="123"/>
      <c r="D98" s="123"/>
      <c r="E98" s="14" t="s">
        <v>62</v>
      </c>
      <c r="F98" s="8">
        <f>I98+L98+O98+R98+U98+X98+AA98+AD98+AG98+AJ98+AM98+AP98</f>
        <v>0</v>
      </c>
      <c r="G98" s="8">
        <f>J98+M98+P98+S98+V98+Y98+AB98+AE98+AH98+AK98+AN98+AQ98</f>
        <v>0</v>
      </c>
      <c r="H98" s="8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27">
        <v>0</v>
      </c>
      <c r="AC98" s="27">
        <v>0</v>
      </c>
      <c r="AD98" s="27">
        <v>0</v>
      </c>
      <c r="AE98" s="27">
        <v>0</v>
      </c>
      <c r="AF98" s="27">
        <v>0</v>
      </c>
      <c r="AG98" s="27">
        <v>0</v>
      </c>
      <c r="AH98" s="27">
        <v>0</v>
      </c>
      <c r="AI98" s="27">
        <v>0</v>
      </c>
      <c r="AJ98" s="27">
        <v>0</v>
      </c>
      <c r="AK98" s="27">
        <v>0</v>
      </c>
      <c r="AL98" s="27">
        <v>0</v>
      </c>
      <c r="AM98" s="27">
        <v>0</v>
      </c>
      <c r="AN98" s="27">
        <v>0</v>
      </c>
      <c r="AO98" s="27">
        <v>0</v>
      </c>
      <c r="AP98" s="27">
        <v>0</v>
      </c>
      <c r="AQ98" s="27">
        <v>0</v>
      </c>
      <c r="AR98" s="27">
        <v>0</v>
      </c>
      <c r="AS98" s="126"/>
      <c r="AT98" s="126"/>
      <c r="AU98" s="70"/>
      <c r="AV98" s="92"/>
      <c r="AW98" s="92"/>
    </row>
    <row r="99" spans="1:49" s="2" customFormat="1" ht="33" customHeight="1">
      <c r="A99" s="114"/>
      <c r="B99" s="117"/>
      <c r="C99" s="123"/>
      <c r="D99" s="124"/>
      <c r="E99" s="14" t="s">
        <v>60</v>
      </c>
      <c r="F99" s="8">
        <f>I99+L99+O99+R99+U99+X99+AA99+AD99+AG99+AJ99+AM99+AP99</f>
        <v>0</v>
      </c>
      <c r="G99" s="8">
        <f>J99+M99+P99+S99+V99+Y99+AB99+AE99+AH99+AK99+AN99+AQ99</f>
        <v>159.9</v>
      </c>
      <c r="H99" s="8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f>159.9</f>
        <v>159.9</v>
      </c>
      <c r="Q99" s="27">
        <v>0</v>
      </c>
      <c r="R99" s="27">
        <v>0</v>
      </c>
      <c r="S99" s="27">
        <v>0</v>
      </c>
      <c r="T99" s="27">
        <v>0</v>
      </c>
      <c r="U99" s="27">
        <v>0</v>
      </c>
      <c r="V99" s="27">
        <v>0</v>
      </c>
      <c r="W99" s="27">
        <v>0</v>
      </c>
      <c r="X99" s="27">
        <v>0</v>
      </c>
      <c r="Y99" s="27">
        <v>0</v>
      </c>
      <c r="Z99" s="27">
        <v>0</v>
      </c>
      <c r="AA99" s="27">
        <v>0</v>
      </c>
      <c r="AB99" s="27">
        <v>0</v>
      </c>
      <c r="AC99" s="27">
        <v>0</v>
      </c>
      <c r="AD99" s="27">
        <v>0</v>
      </c>
      <c r="AE99" s="27">
        <v>0</v>
      </c>
      <c r="AF99" s="27">
        <v>0</v>
      </c>
      <c r="AG99" s="27">
        <v>0</v>
      </c>
      <c r="AH99" s="27">
        <v>0</v>
      </c>
      <c r="AI99" s="27">
        <v>0</v>
      </c>
      <c r="AJ99" s="27">
        <v>0</v>
      </c>
      <c r="AK99" s="27">
        <v>0</v>
      </c>
      <c r="AL99" s="27">
        <v>0</v>
      </c>
      <c r="AM99" s="27">
        <v>0</v>
      </c>
      <c r="AN99" s="27">
        <v>0</v>
      </c>
      <c r="AO99" s="27">
        <v>0</v>
      </c>
      <c r="AP99" s="27">
        <v>0</v>
      </c>
      <c r="AQ99" s="27">
        <v>0</v>
      </c>
      <c r="AR99" s="27">
        <v>0</v>
      </c>
      <c r="AS99" s="126"/>
      <c r="AT99" s="126"/>
      <c r="AU99" s="70"/>
      <c r="AV99" s="92"/>
      <c r="AW99" s="92"/>
    </row>
    <row r="100" spans="1:49" s="2" customFormat="1" ht="33" customHeight="1">
      <c r="A100" s="114"/>
      <c r="B100" s="117"/>
      <c r="C100" s="123"/>
      <c r="D100" s="111"/>
      <c r="E100" s="71" t="s">
        <v>35</v>
      </c>
      <c r="F100" s="8">
        <v>0</v>
      </c>
      <c r="G100" s="8">
        <v>0</v>
      </c>
      <c r="H100" s="8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27">
        <v>0</v>
      </c>
      <c r="AC100" s="27">
        <v>0</v>
      </c>
      <c r="AD100" s="27">
        <v>0</v>
      </c>
      <c r="AE100" s="27">
        <v>0</v>
      </c>
      <c r="AF100" s="27">
        <v>0</v>
      </c>
      <c r="AG100" s="27">
        <v>0</v>
      </c>
      <c r="AH100" s="27">
        <v>0</v>
      </c>
      <c r="AI100" s="27">
        <v>0</v>
      </c>
      <c r="AJ100" s="27">
        <v>0</v>
      </c>
      <c r="AK100" s="27">
        <v>0</v>
      </c>
      <c r="AL100" s="27">
        <v>0</v>
      </c>
      <c r="AM100" s="27">
        <v>0</v>
      </c>
      <c r="AN100" s="27">
        <v>0</v>
      </c>
      <c r="AO100" s="27">
        <v>0</v>
      </c>
      <c r="AP100" s="27">
        <v>0</v>
      </c>
      <c r="AQ100" s="27">
        <v>0</v>
      </c>
      <c r="AR100" s="27">
        <v>0</v>
      </c>
      <c r="AS100" s="126"/>
      <c r="AT100" s="126"/>
      <c r="AU100" s="70"/>
      <c r="AV100" s="92"/>
      <c r="AW100" s="92"/>
    </row>
    <row r="101" spans="1:49" s="2" customFormat="1" ht="33" customHeight="1">
      <c r="A101" s="115"/>
      <c r="B101" s="118"/>
      <c r="C101" s="124"/>
      <c r="D101" s="68"/>
      <c r="E101" s="14" t="s">
        <v>61</v>
      </c>
      <c r="F101" s="8">
        <v>0</v>
      </c>
      <c r="G101" s="8">
        <v>0</v>
      </c>
      <c r="H101" s="8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27">
        <v>0</v>
      </c>
      <c r="AC101" s="27">
        <v>0</v>
      </c>
      <c r="AD101" s="27">
        <v>0</v>
      </c>
      <c r="AE101" s="27">
        <v>0</v>
      </c>
      <c r="AF101" s="27">
        <v>0</v>
      </c>
      <c r="AG101" s="27">
        <v>0</v>
      </c>
      <c r="AH101" s="27">
        <v>0</v>
      </c>
      <c r="AI101" s="27">
        <v>0</v>
      </c>
      <c r="AJ101" s="27">
        <v>0</v>
      </c>
      <c r="AK101" s="27">
        <v>0</v>
      </c>
      <c r="AL101" s="27">
        <v>0</v>
      </c>
      <c r="AM101" s="27">
        <v>0</v>
      </c>
      <c r="AN101" s="27">
        <v>0</v>
      </c>
      <c r="AO101" s="27">
        <v>0</v>
      </c>
      <c r="AP101" s="27">
        <v>0</v>
      </c>
      <c r="AQ101" s="27">
        <v>0</v>
      </c>
      <c r="AR101" s="27">
        <v>0</v>
      </c>
      <c r="AS101" s="127"/>
      <c r="AT101" s="127"/>
      <c r="AU101" s="70"/>
      <c r="AV101" s="92"/>
      <c r="AW101" s="92"/>
    </row>
    <row r="102" spans="1:49" s="2" customFormat="1" ht="33" customHeight="1">
      <c r="A102" s="113" t="s">
        <v>52</v>
      </c>
      <c r="B102" s="116" t="s">
        <v>92</v>
      </c>
      <c r="C102" s="119" t="s">
        <v>93</v>
      </c>
      <c r="D102" s="122" t="s">
        <v>41</v>
      </c>
      <c r="E102" s="3" t="s">
        <v>78</v>
      </c>
      <c r="F102" s="8">
        <f>F104+F105</f>
        <v>0</v>
      </c>
      <c r="G102" s="8">
        <f>G103+G104+G105+G107+G106</f>
        <v>178.7</v>
      </c>
      <c r="H102" s="8">
        <v>0</v>
      </c>
      <c r="I102" s="27">
        <f>I104+I105</f>
        <v>0</v>
      </c>
      <c r="J102" s="27">
        <f>J104+J105</f>
        <v>0</v>
      </c>
      <c r="K102" s="27">
        <v>0</v>
      </c>
      <c r="L102" s="27">
        <f>L104+L105</f>
        <v>0</v>
      </c>
      <c r="M102" s="27">
        <f>M104+M105</f>
        <v>0</v>
      </c>
      <c r="N102" s="27">
        <v>0</v>
      </c>
      <c r="O102" s="27">
        <f>O104+O105</f>
        <v>0</v>
      </c>
      <c r="P102" s="27">
        <f>P103+P104+P105+P106+P107</f>
        <v>178.7</v>
      </c>
      <c r="Q102" s="27">
        <v>0</v>
      </c>
      <c r="R102" s="10">
        <f>R104+R105</f>
        <v>0</v>
      </c>
      <c r="S102" s="10">
        <f>S104+S105</f>
        <v>0</v>
      </c>
      <c r="T102" s="10">
        <v>0</v>
      </c>
      <c r="U102" s="10">
        <f>U104+U105</f>
        <v>0</v>
      </c>
      <c r="V102" s="10">
        <f>V104+V105</f>
        <v>0</v>
      </c>
      <c r="W102" s="10">
        <v>0</v>
      </c>
      <c r="X102" s="10">
        <f>X104+X105</f>
        <v>0</v>
      </c>
      <c r="Y102" s="10">
        <f>Y104+Y105</f>
        <v>0</v>
      </c>
      <c r="Z102" s="10">
        <v>0</v>
      </c>
      <c r="AA102" s="10">
        <f>AA104+AA105</f>
        <v>0</v>
      </c>
      <c r="AB102" s="27">
        <f>AB104+AB105</f>
        <v>0</v>
      </c>
      <c r="AC102" s="27">
        <v>0</v>
      </c>
      <c r="AD102" s="27">
        <f>AD104+AD105</f>
        <v>0</v>
      </c>
      <c r="AE102" s="27">
        <f>AE104+AE105</f>
        <v>0</v>
      </c>
      <c r="AF102" s="27">
        <v>0</v>
      </c>
      <c r="AG102" s="27">
        <v>0</v>
      </c>
      <c r="AH102" s="27">
        <f>AH104+AH105</f>
        <v>0</v>
      </c>
      <c r="AI102" s="27">
        <v>0</v>
      </c>
      <c r="AJ102" s="27">
        <v>0</v>
      </c>
      <c r="AK102" s="27">
        <f>AK104+AK105</f>
        <v>0</v>
      </c>
      <c r="AL102" s="27">
        <v>0</v>
      </c>
      <c r="AM102" s="27">
        <v>0</v>
      </c>
      <c r="AN102" s="27">
        <f>AN104+AN105</f>
        <v>0</v>
      </c>
      <c r="AO102" s="27">
        <v>0</v>
      </c>
      <c r="AP102" s="27">
        <v>0</v>
      </c>
      <c r="AQ102" s="27">
        <f>AQ104+AQ105</f>
        <v>0</v>
      </c>
      <c r="AR102" s="27">
        <v>0</v>
      </c>
      <c r="AS102" s="125" t="s">
        <v>94</v>
      </c>
      <c r="AT102" s="125"/>
      <c r="AU102" s="70"/>
      <c r="AV102" s="92"/>
      <c r="AW102" s="92"/>
    </row>
    <row r="103" spans="1:49" s="2" customFormat="1" ht="33" customHeight="1">
      <c r="A103" s="114"/>
      <c r="B103" s="117"/>
      <c r="C103" s="120"/>
      <c r="D103" s="123"/>
      <c r="E103" s="3" t="s">
        <v>63</v>
      </c>
      <c r="F103" s="8">
        <v>0</v>
      </c>
      <c r="G103" s="8">
        <v>0</v>
      </c>
      <c r="H103" s="8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27">
        <v>0</v>
      </c>
      <c r="AC103" s="27">
        <v>0</v>
      </c>
      <c r="AD103" s="27">
        <v>0</v>
      </c>
      <c r="AE103" s="27">
        <v>0</v>
      </c>
      <c r="AF103" s="27">
        <v>0</v>
      </c>
      <c r="AG103" s="27">
        <v>0</v>
      </c>
      <c r="AH103" s="27">
        <v>0</v>
      </c>
      <c r="AI103" s="27">
        <v>0</v>
      </c>
      <c r="AJ103" s="27">
        <v>0</v>
      </c>
      <c r="AK103" s="27">
        <v>0</v>
      </c>
      <c r="AL103" s="27">
        <v>0</v>
      </c>
      <c r="AM103" s="27">
        <v>0</v>
      </c>
      <c r="AN103" s="27">
        <v>0</v>
      </c>
      <c r="AO103" s="27">
        <v>0</v>
      </c>
      <c r="AP103" s="27">
        <v>0</v>
      </c>
      <c r="AQ103" s="27">
        <v>0</v>
      </c>
      <c r="AR103" s="27">
        <v>0</v>
      </c>
      <c r="AS103" s="126"/>
      <c r="AT103" s="126"/>
      <c r="AU103" s="70"/>
      <c r="AV103" s="92"/>
      <c r="AW103" s="92"/>
    </row>
    <row r="104" spans="1:49" s="2" customFormat="1" ht="33" customHeight="1">
      <c r="A104" s="114"/>
      <c r="B104" s="117"/>
      <c r="C104" s="120"/>
      <c r="D104" s="123"/>
      <c r="E104" s="14" t="s">
        <v>62</v>
      </c>
      <c r="F104" s="8">
        <f>I104+L104+O104+R104+U104+X104+AA104+AD104+AG104+AJ104+AM104+AP104</f>
        <v>0</v>
      </c>
      <c r="G104" s="8">
        <f>J104+M104+P104+S104+V104+Y104+AB104+AE104+AH104+AK104+AN104+AQ104</f>
        <v>0</v>
      </c>
      <c r="H104" s="8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27">
        <v>0</v>
      </c>
      <c r="AC104" s="27">
        <v>0</v>
      </c>
      <c r="AD104" s="27">
        <v>0</v>
      </c>
      <c r="AE104" s="27">
        <v>0</v>
      </c>
      <c r="AF104" s="27">
        <v>0</v>
      </c>
      <c r="AG104" s="27">
        <v>0</v>
      </c>
      <c r="AH104" s="27">
        <v>0</v>
      </c>
      <c r="AI104" s="27">
        <v>0</v>
      </c>
      <c r="AJ104" s="27">
        <v>0</v>
      </c>
      <c r="AK104" s="27">
        <v>0</v>
      </c>
      <c r="AL104" s="27">
        <v>0</v>
      </c>
      <c r="AM104" s="27">
        <v>0</v>
      </c>
      <c r="AN104" s="27">
        <v>0</v>
      </c>
      <c r="AO104" s="27">
        <v>0</v>
      </c>
      <c r="AP104" s="27">
        <v>0</v>
      </c>
      <c r="AQ104" s="27">
        <v>0</v>
      </c>
      <c r="AR104" s="27">
        <v>0</v>
      </c>
      <c r="AS104" s="126"/>
      <c r="AT104" s="126"/>
      <c r="AU104" s="70"/>
      <c r="AV104" s="92"/>
      <c r="AW104" s="92"/>
    </row>
    <row r="105" spans="1:49" s="2" customFormat="1" ht="32.25" customHeight="1">
      <c r="A105" s="114"/>
      <c r="B105" s="117"/>
      <c r="C105" s="120"/>
      <c r="D105" s="124"/>
      <c r="E105" s="14" t="s">
        <v>60</v>
      </c>
      <c r="F105" s="8">
        <f>I105+L105+O105+R105+U105+X105+AA105+AD105+AG105+AJ105+AM105+AP105</f>
        <v>0</v>
      </c>
      <c r="G105" s="8">
        <f>J105+M105+P105+S105+V105+Y105+AB105+AE105+AH105+AK105+AN105+AQ105</f>
        <v>0</v>
      </c>
      <c r="H105" s="8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0</v>
      </c>
      <c r="U105" s="27">
        <v>0</v>
      </c>
      <c r="V105" s="27">
        <v>0</v>
      </c>
      <c r="W105" s="27">
        <v>0</v>
      </c>
      <c r="X105" s="27">
        <v>0</v>
      </c>
      <c r="Y105" s="27">
        <v>0</v>
      </c>
      <c r="Z105" s="27">
        <v>0</v>
      </c>
      <c r="AA105" s="27">
        <v>0</v>
      </c>
      <c r="AB105" s="27">
        <v>0</v>
      </c>
      <c r="AC105" s="27">
        <v>0</v>
      </c>
      <c r="AD105" s="27">
        <v>0</v>
      </c>
      <c r="AE105" s="27">
        <v>0</v>
      </c>
      <c r="AF105" s="27">
        <v>0</v>
      </c>
      <c r="AG105" s="27">
        <v>0</v>
      </c>
      <c r="AH105" s="27">
        <v>0</v>
      </c>
      <c r="AI105" s="27">
        <v>0</v>
      </c>
      <c r="AJ105" s="27">
        <v>0</v>
      </c>
      <c r="AK105" s="27">
        <v>0</v>
      </c>
      <c r="AL105" s="27">
        <v>0</v>
      </c>
      <c r="AM105" s="27">
        <v>0</v>
      </c>
      <c r="AN105" s="27">
        <v>0</v>
      </c>
      <c r="AO105" s="27">
        <v>0</v>
      </c>
      <c r="AP105" s="27">
        <v>0</v>
      </c>
      <c r="AQ105" s="27">
        <v>0</v>
      </c>
      <c r="AR105" s="27">
        <v>0</v>
      </c>
      <c r="AS105" s="126"/>
      <c r="AT105" s="126"/>
      <c r="AU105" s="70"/>
      <c r="AV105" s="92"/>
      <c r="AW105" s="92"/>
    </row>
    <row r="106" spans="1:49" s="2" customFormat="1" ht="32.25" customHeight="1">
      <c r="A106" s="114"/>
      <c r="B106" s="117"/>
      <c r="C106" s="120"/>
      <c r="D106" s="111"/>
      <c r="E106" s="14" t="s">
        <v>35</v>
      </c>
      <c r="F106" s="8">
        <v>0</v>
      </c>
      <c r="G106" s="8">
        <f>J106+M106+P106+S106+V106+Y106+AB106+AE106+AH106+AK106+AN106+AQ106</f>
        <v>178.7</v>
      </c>
      <c r="H106" s="8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178.7</v>
      </c>
      <c r="Q106" s="27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27">
        <v>0</v>
      </c>
      <c r="AC106" s="27">
        <v>0</v>
      </c>
      <c r="AD106" s="27">
        <v>0</v>
      </c>
      <c r="AE106" s="27">
        <v>0</v>
      </c>
      <c r="AF106" s="27">
        <v>0</v>
      </c>
      <c r="AG106" s="27">
        <v>0</v>
      </c>
      <c r="AH106" s="27">
        <v>0</v>
      </c>
      <c r="AI106" s="27">
        <v>0</v>
      </c>
      <c r="AJ106" s="27">
        <v>0</v>
      </c>
      <c r="AK106" s="27">
        <v>0</v>
      </c>
      <c r="AL106" s="27">
        <v>0</v>
      </c>
      <c r="AM106" s="27">
        <v>0</v>
      </c>
      <c r="AN106" s="27">
        <v>0</v>
      </c>
      <c r="AO106" s="27">
        <v>0</v>
      </c>
      <c r="AP106" s="27">
        <v>0</v>
      </c>
      <c r="AQ106" s="27">
        <v>0</v>
      </c>
      <c r="AR106" s="27">
        <v>0</v>
      </c>
      <c r="AS106" s="126"/>
      <c r="AT106" s="126"/>
      <c r="AU106" s="70"/>
      <c r="AV106" s="92"/>
      <c r="AW106" s="92"/>
    </row>
    <row r="107" spans="1:49" s="2" customFormat="1" ht="32.25" customHeight="1">
      <c r="A107" s="115"/>
      <c r="B107" s="118"/>
      <c r="C107" s="121"/>
      <c r="D107" s="111"/>
      <c r="E107" s="14" t="s">
        <v>61</v>
      </c>
      <c r="F107" s="8">
        <v>0</v>
      </c>
      <c r="G107" s="8">
        <f>J107+M107+P107+S107+V107+Y107+AB107+AE107+AH107+AK107+AN107+AQ107</f>
        <v>0</v>
      </c>
      <c r="H107" s="8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27">
        <v>0</v>
      </c>
      <c r="AC107" s="27">
        <v>0</v>
      </c>
      <c r="AD107" s="27">
        <v>0</v>
      </c>
      <c r="AE107" s="27">
        <v>0</v>
      </c>
      <c r="AF107" s="27">
        <v>0</v>
      </c>
      <c r="AG107" s="27">
        <v>0</v>
      </c>
      <c r="AH107" s="27">
        <v>0</v>
      </c>
      <c r="AI107" s="27">
        <v>0</v>
      </c>
      <c r="AJ107" s="27">
        <v>0</v>
      </c>
      <c r="AK107" s="27">
        <v>0</v>
      </c>
      <c r="AL107" s="27">
        <v>0</v>
      </c>
      <c r="AM107" s="27">
        <v>0</v>
      </c>
      <c r="AN107" s="27">
        <v>0</v>
      </c>
      <c r="AO107" s="27">
        <v>0</v>
      </c>
      <c r="AP107" s="27">
        <v>0</v>
      </c>
      <c r="AQ107" s="27">
        <v>0</v>
      </c>
      <c r="AR107" s="27">
        <v>0</v>
      </c>
      <c r="AS107" s="127"/>
      <c r="AT107" s="127"/>
      <c r="AU107" s="94"/>
      <c r="AV107" s="92"/>
      <c r="AW107" s="92"/>
    </row>
    <row r="108" spans="1:49" s="2" customFormat="1" ht="12.75">
      <c r="A108" s="35"/>
      <c r="B108" s="100"/>
      <c r="C108" s="100"/>
      <c r="D108" s="100"/>
      <c r="E108" s="35"/>
      <c r="F108" s="34"/>
      <c r="G108" s="35"/>
      <c r="H108" s="35"/>
      <c r="I108" s="34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92"/>
      <c r="AV108" s="92"/>
      <c r="AW108" s="92"/>
    </row>
    <row r="109" spans="1:49" s="2" customFormat="1" ht="15.75">
      <c r="A109" s="52" t="s">
        <v>21</v>
      </c>
      <c r="B109" s="101"/>
      <c r="C109" s="101"/>
      <c r="D109" s="101"/>
      <c r="E109" s="52"/>
      <c r="F109" s="51"/>
      <c r="G109" s="51"/>
      <c r="H109" s="52"/>
      <c r="I109" s="52" t="s">
        <v>33</v>
      </c>
      <c r="J109" s="52"/>
      <c r="K109" s="52"/>
      <c r="L109" s="34"/>
      <c r="M109" s="52"/>
      <c r="N109" s="35"/>
      <c r="O109" s="34"/>
      <c r="P109" s="35"/>
      <c r="Q109" s="35"/>
      <c r="R109" s="34"/>
      <c r="S109" s="35"/>
      <c r="T109" s="35"/>
      <c r="U109" s="34"/>
      <c r="V109" s="35"/>
      <c r="W109" s="35"/>
      <c r="X109" s="34"/>
      <c r="Y109" s="35"/>
      <c r="Z109" s="35"/>
      <c r="AA109" s="34"/>
      <c r="AB109" s="35"/>
      <c r="AC109" s="35"/>
      <c r="AD109" s="34"/>
      <c r="AE109" s="35"/>
      <c r="AF109" s="102"/>
      <c r="AG109" s="34"/>
      <c r="AH109" s="35"/>
      <c r="AI109" s="35"/>
      <c r="AJ109" s="34"/>
      <c r="AK109" s="34"/>
      <c r="AL109" s="35"/>
      <c r="AM109" s="34"/>
      <c r="AN109" s="35"/>
      <c r="AO109" s="35"/>
      <c r="AP109" s="34"/>
      <c r="AQ109" s="35"/>
      <c r="AR109" s="34"/>
      <c r="AS109" s="35"/>
      <c r="AT109" s="35"/>
      <c r="AU109" s="92"/>
      <c r="AV109" s="92"/>
      <c r="AW109" s="92"/>
    </row>
    <row r="110" spans="1:49" s="2" customFormat="1" ht="15.75">
      <c r="A110" s="52" t="s">
        <v>22</v>
      </c>
      <c r="B110" s="101"/>
      <c r="C110" s="101"/>
      <c r="D110" s="101"/>
      <c r="E110" s="52"/>
      <c r="F110" s="51"/>
      <c r="G110" s="51"/>
      <c r="H110" s="52"/>
      <c r="I110" s="52" t="s">
        <v>34</v>
      </c>
      <c r="J110" s="52"/>
      <c r="K110" s="52"/>
      <c r="L110" s="52"/>
      <c r="M110" s="51"/>
      <c r="N110" s="35"/>
      <c r="O110" s="35"/>
      <c r="P110" s="35"/>
      <c r="Q110" s="35"/>
      <c r="R110" s="34"/>
      <c r="S110" s="34"/>
      <c r="T110" s="35"/>
      <c r="U110" s="35"/>
      <c r="V110" s="35"/>
      <c r="W110" s="35"/>
      <c r="X110" s="35"/>
      <c r="Y110" s="35"/>
      <c r="Z110" s="35"/>
      <c r="AA110" s="34"/>
      <c r="AB110" s="34"/>
      <c r="AC110" s="35"/>
      <c r="AD110" s="35"/>
      <c r="AE110" s="35"/>
      <c r="AF110" s="35"/>
      <c r="AG110" s="35"/>
      <c r="AH110" s="34"/>
      <c r="AI110" s="35"/>
      <c r="AJ110" s="34"/>
      <c r="AK110" s="35"/>
      <c r="AL110" s="35"/>
      <c r="AM110" s="34"/>
      <c r="AN110" s="35"/>
      <c r="AO110" s="35"/>
      <c r="AP110" s="35"/>
      <c r="AQ110" s="35"/>
      <c r="AR110" s="35"/>
      <c r="AS110" s="35"/>
      <c r="AT110" s="35"/>
      <c r="AU110" s="92"/>
      <c r="AV110" s="92"/>
      <c r="AW110" s="92"/>
    </row>
    <row r="111" spans="1:49" s="2" customFormat="1" ht="15.75">
      <c r="A111" s="52" t="s">
        <v>26</v>
      </c>
      <c r="B111" s="101"/>
      <c r="C111" s="101"/>
      <c r="D111" s="101"/>
      <c r="E111" s="52"/>
      <c r="F111" s="51"/>
      <c r="G111" s="51"/>
      <c r="H111" s="52"/>
      <c r="I111" s="52" t="s">
        <v>23</v>
      </c>
      <c r="J111" s="52"/>
      <c r="K111" s="52"/>
      <c r="L111" s="52"/>
      <c r="M111" s="51"/>
      <c r="N111" s="34"/>
      <c r="O111" s="34"/>
      <c r="P111" s="35"/>
      <c r="Q111" s="35"/>
      <c r="R111" s="34"/>
      <c r="S111" s="35"/>
      <c r="T111" s="35"/>
      <c r="U111" s="35"/>
      <c r="V111" s="35"/>
      <c r="W111" s="35"/>
      <c r="X111" s="35"/>
      <c r="Y111" s="35"/>
      <c r="Z111" s="35"/>
      <c r="AA111" s="34"/>
      <c r="AB111" s="35"/>
      <c r="AC111" s="35"/>
      <c r="AD111" s="35"/>
      <c r="AE111" s="35"/>
      <c r="AF111" s="35"/>
      <c r="AG111" s="35"/>
      <c r="AH111" s="35"/>
      <c r="AI111" s="35"/>
      <c r="AJ111" s="34"/>
      <c r="AK111" s="34"/>
      <c r="AL111" s="35"/>
      <c r="AM111" s="35"/>
      <c r="AN111" s="35"/>
      <c r="AO111" s="35"/>
      <c r="AP111" s="35"/>
      <c r="AQ111" s="35"/>
      <c r="AR111" s="35"/>
      <c r="AS111" s="35"/>
      <c r="AT111" s="35"/>
      <c r="AU111" s="92"/>
      <c r="AV111" s="92"/>
      <c r="AW111" s="92"/>
    </row>
    <row r="112" spans="1:49" s="2" customFormat="1" ht="15.75">
      <c r="A112" s="52" t="s">
        <v>27</v>
      </c>
      <c r="B112" s="101"/>
      <c r="C112" s="101"/>
      <c r="D112" s="101"/>
      <c r="E112" s="52"/>
      <c r="F112" s="51"/>
      <c r="G112" s="51"/>
      <c r="H112" s="52"/>
      <c r="I112" s="52"/>
      <c r="J112" s="52"/>
      <c r="K112" s="52"/>
      <c r="L112" s="52"/>
      <c r="M112" s="52"/>
      <c r="N112" s="34"/>
      <c r="O112" s="34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4"/>
      <c r="AI112" s="35"/>
      <c r="AJ112" s="35"/>
      <c r="AK112" s="35"/>
      <c r="AL112" s="35"/>
      <c r="AM112" s="34"/>
      <c r="AN112" s="35"/>
      <c r="AO112" s="35"/>
      <c r="AP112" s="35"/>
      <c r="AQ112" s="35"/>
      <c r="AR112" s="35"/>
      <c r="AS112" s="35"/>
      <c r="AT112" s="35"/>
      <c r="AU112" s="92"/>
      <c r="AV112" s="92"/>
      <c r="AW112" s="92"/>
    </row>
    <row r="113" spans="1:49" s="2" customFormat="1" ht="15.75">
      <c r="A113" s="103"/>
      <c r="B113" s="104"/>
      <c r="C113" s="101" t="s">
        <v>28</v>
      </c>
      <c r="D113" s="101"/>
      <c r="E113" s="52"/>
      <c r="F113" s="51"/>
      <c r="G113" s="51"/>
      <c r="H113" s="52"/>
      <c r="I113" s="103"/>
      <c r="J113" s="103"/>
      <c r="K113" s="103"/>
      <c r="L113" s="103"/>
      <c r="M113" s="51"/>
      <c r="N113" s="34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4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92"/>
      <c r="AV113" s="92"/>
      <c r="AW113" s="92"/>
    </row>
    <row r="114" spans="1:49" s="2" customFormat="1" ht="15.75">
      <c r="A114" s="52" t="s">
        <v>75</v>
      </c>
      <c r="B114" s="101"/>
      <c r="C114" s="101"/>
      <c r="D114" s="101"/>
      <c r="E114" s="52"/>
      <c r="F114" s="51"/>
      <c r="G114" s="52"/>
      <c r="H114" s="52"/>
      <c r="I114" s="52" t="s">
        <v>76</v>
      </c>
      <c r="J114" s="101"/>
      <c r="K114" s="52"/>
      <c r="L114" s="52"/>
      <c r="M114" s="52"/>
      <c r="N114" s="34"/>
      <c r="O114" s="35"/>
      <c r="P114" s="35"/>
      <c r="Q114" s="35"/>
      <c r="R114" s="34"/>
      <c r="S114" s="35"/>
      <c r="T114" s="35"/>
      <c r="U114" s="35"/>
      <c r="V114" s="35"/>
      <c r="W114" s="35"/>
      <c r="X114" s="35"/>
      <c r="Y114" s="34"/>
      <c r="Z114" s="35"/>
      <c r="AA114" s="34"/>
      <c r="AB114" s="34"/>
      <c r="AC114" s="35"/>
      <c r="AD114" s="35"/>
      <c r="AE114" s="35"/>
      <c r="AF114" s="35"/>
      <c r="AG114" s="35"/>
      <c r="AH114" s="35"/>
      <c r="AI114" s="35"/>
      <c r="AJ114" s="34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92"/>
      <c r="AV114" s="92"/>
      <c r="AW114" s="92"/>
    </row>
    <row r="115" spans="1:49" s="2" customFormat="1" ht="15.75">
      <c r="A115" s="52"/>
      <c r="B115" s="101"/>
      <c r="C115" s="101"/>
      <c r="D115" s="101"/>
      <c r="E115" s="52"/>
      <c r="F115" s="51"/>
      <c r="G115" s="52"/>
      <c r="H115" s="52"/>
      <c r="I115" s="52"/>
      <c r="J115" s="52"/>
      <c r="K115" s="52"/>
      <c r="L115" s="52"/>
      <c r="M115" s="52"/>
      <c r="N115" s="35"/>
      <c r="O115" s="35"/>
      <c r="P115" s="35"/>
      <c r="Q115" s="35"/>
      <c r="R115" s="34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92"/>
      <c r="AV115" s="92"/>
      <c r="AW115" s="92"/>
    </row>
    <row r="116" spans="1:49" s="2" customFormat="1" ht="12.75">
      <c r="A116" s="105"/>
      <c r="B116" s="106"/>
      <c r="C116" s="106"/>
      <c r="D116" s="106"/>
      <c r="E116" s="105"/>
      <c r="F116" s="105"/>
      <c r="G116" s="105"/>
      <c r="H116" s="105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35"/>
      <c r="AT116" s="35"/>
      <c r="AU116" s="92"/>
      <c r="AV116" s="92"/>
      <c r="AW116" s="92"/>
    </row>
    <row r="117" spans="1:49" s="2" customFormat="1" ht="12.75">
      <c r="A117" s="105" t="s">
        <v>37</v>
      </c>
      <c r="B117" s="106"/>
      <c r="C117" s="106"/>
      <c r="D117" s="106"/>
      <c r="E117" s="105"/>
      <c r="F117" s="105"/>
      <c r="G117" s="105"/>
      <c r="H117" s="105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35"/>
      <c r="AT117" s="35"/>
      <c r="AU117" s="92"/>
      <c r="AV117" s="92"/>
      <c r="AW117" s="92"/>
    </row>
    <row r="118" spans="1:49" s="2" customFormat="1" ht="12.75">
      <c r="A118" s="40" t="s">
        <v>29</v>
      </c>
      <c r="B118" s="106"/>
      <c r="C118" s="106"/>
      <c r="D118" s="106"/>
      <c r="E118" s="105"/>
      <c r="F118" s="105"/>
      <c r="G118" s="105"/>
      <c r="H118" s="105"/>
      <c r="I118" s="105"/>
      <c r="J118" s="105"/>
      <c r="K118" s="105"/>
      <c r="L118" s="105"/>
      <c r="M118" s="10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92"/>
      <c r="AV118" s="92"/>
      <c r="AW118" s="92"/>
    </row>
    <row r="119" spans="1:49" s="13" customFormat="1" ht="12.75">
      <c r="A119" s="40" t="s">
        <v>23</v>
      </c>
      <c r="B119" s="106"/>
      <c r="C119" s="106"/>
      <c r="D119" s="106"/>
      <c r="E119" s="105"/>
      <c r="F119" s="105"/>
      <c r="G119" s="105"/>
      <c r="H119" s="105"/>
      <c r="I119" s="105"/>
      <c r="J119" s="107"/>
      <c r="K119" s="105"/>
      <c r="L119" s="105"/>
      <c r="M119" s="105"/>
      <c r="N119" s="35"/>
      <c r="O119" s="35"/>
      <c r="P119" s="35"/>
      <c r="Q119" s="35"/>
      <c r="R119" s="34"/>
      <c r="S119" s="35"/>
      <c r="T119" s="35"/>
      <c r="U119" s="35"/>
      <c r="V119" s="35"/>
      <c r="W119" s="35"/>
      <c r="X119" s="35"/>
      <c r="Y119" s="35"/>
      <c r="Z119" s="35"/>
      <c r="AA119" s="35"/>
      <c r="AB119" s="34"/>
      <c r="AC119" s="35"/>
      <c r="AD119" s="35"/>
      <c r="AE119" s="35"/>
      <c r="AF119" s="35"/>
      <c r="AG119" s="35"/>
      <c r="AH119" s="35"/>
      <c r="AI119" s="35"/>
      <c r="AJ119" s="35"/>
      <c r="AK119" s="35"/>
      <c r="AL119" s="34"/>
      <c r="AM119" s="35"/>
      <c r="AN119" s="35"/>
      <c r="AO119" s="35"/>
      <c r="AP119" s="35"/>
      <c r="AQ119" s="35"/>
      <c r="AR119" s="35"/>
      <c r="AS119" s="35"/>
      <c r="AT119" s="35"/>
      <c r="AU119" s="89"/>
      <c r="AV119" s="89"/>
      <c r="AW119" s="89"/>
    </row>
    <row r="120" spans="1:49" s="2" customFormat="1" ht="12.75">
      <c r="A120" s="40" t="s">
        <v>43</v>
      </c>
      <c r="B120" s="106"/>
      <c r="C120" s="106"/>
      <c r="D120" s="106"/>
      <c r="E120" s="105"/>
      <c r="F120" s="105"/>
      <c r="G120" s="105"/>
      <c r="H120" s="105"/>
      <c r="I120" s="105"/>
      <c r="J120" s="105"/>
      <c r="K120" s="105"/>
      <c r="L120" s="105"/>
      <c r="M120" s="10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92"/>
      <c r="AV120" s="92"/>
      <c r="AW120" s="92"/>
    </row>
    <row r="121" spans="1:49" s="2" customFormat="1" ht="12.75">
      <c r="A121" s="105" t="s">
        <v>38</v>
      </c>
      <c r="B121" s="106"/>
      <c r="C121" s="106"/>
      <c r="D121" s="106"/>
      <c r="E121" s="105"/>
      <c r="F121" s="105"/>
      <c r="G121" s="105"/>
      <c r="H121" s="105"/>
      <c r="I121" s="105"/>
      <c r="J121" s="105"/>
      <c r="K121" s="105"/>
      <c r="L121" s="105"/>
      <c r="M121" s="10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92"/>
      <c r="AV121" s="92"/>
      <c r="AW121" s="92"/>
    </row>
    <row r="122" spans="1:49" s="2" customFormat="1" ht="12.75">
      <c r="A122" s="105" t="s">
        <v>27</v>
      </c>
      <c r="B122" s="106"/>
      <c r="C122" s="100"/>
      <c r="D122" s="100"/>
      <c r="E122" s="35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5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108"/>
      <c r="AV122" s="92"/>
      <c r="AW122" s="92"/>
    </row>
    <row r="123" spans="1:49" s="2" customFormat="1" ht="12.75">
      <c r="A123" s="38" t="s">
        <v>39</v>
      </c>
      <c r="B123" s="39"/>
      <c r="C123" s="33"/>
      <c r="D123" s="33"/>
      <c r="E123" s="32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9"/>
    </row>
    <row r="124" spans="1:49" s="2" customFormat="1" ht="12.75">
      <c r="A124" s="32"/>
      <c r="B124" s="33"/>
      <c r="C124" s="33"/>
      <c r="D124" s="33"/>
      <c r="E124" s="32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9"/>
    </row>
    <row r="125" spans="1:49" s="2" customFormat="1" ht="12.75">
      <c r="A125" s="32"/>
      <c r="B125" s="33"/>
      <c r="C125" s="33"/>
      <c r="D125" s="33"/>
      <c r="E125" s="32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9"/>
    </row>
  </sheetData>
  <mergeCells count="113">
    <mergeCell ref="I6:AR6"/>
    <mergeCell ref="A10:A15"/>
    <mergeCell ref="B10:B15"/>
    <mergeCell ref="D10:D14"/>
    <mergeCell ref="C14:C15"/>
    <mergeCell ref="AS6:AS8"/>
    <mergeCell ref="AT6:AT8"/>
    <mergeCell ref="I7:K7"/>
    <mergeCell ref="L7:N7"/>
    <mergeCell ref="O7:Q7"/>
    <mergeCell ref="R7:T7"/>
    <mergeCell ref="U7:W7"/>
    <mergeCell ref="X7:Z7"/>
    <mergeCell ref="AA7:AC7"/>
    <mergeCell ref="AD7:AF7"/>
    <mergeCell ref="AG7:AI7"/>
    <mergeCell ref="AJ7:AL7"/>
    <mergeCell ref="AM7:AO7"/>
    <mergeCell ref="AP7:AR7"/>
    <mergeCell ref="A6:A8"/>
    <mergeCell ref="B6:B8"/>
    <mergeCell ref="C6:C8"/>
    <mergeCell ref="D6:D8"/>
    <mergeCell ref="E6:E8"/>
    <mergeCell ref="F6:H7"/>
    <mergeCell ref="A27:A32"/>
    <mergeCell ref="B27:B32"/>
    <mergeCell ref="C27:C32"/>
    <mergeCell ref="D27:D30"/>
    <mergeCell ref="AS33:AS37"/>
    <mergeCell ref="AS16:AS21"/>
    <mergeCell ref="AT16:AT21"/>
    <mergeCell ref="AS22:AS26"/>
    <mergeCell ref="AT22:AT26"/>
    <mergeCell ref="AS27:AS32"/>
    <mergeCell ref="AT27:AT32"/>
    <mergeCell ref="A16:A21"/>
    <mergeCell ref="B16:B21"/>
    <mergeCell ref="C16:C21"/>
    <mergeCell ref="D16:D19"/>
    <mergeCell ref="A33:A37"/>
    <mergeCell ref="B33:B37"/>
    <mergeCell ref="C33:C37"/>
    <mergeCell ref="D33:D37"/>
    <mergeCell ref="A22:A26"/>
    <mergeCell ref="B22:B26"/>
    <mergeCell ref="C22:C26"/>
    <mergeCell ref="D22:D25"/>
    <mergeCell ref="A38:A43"/>
    <mergeCell ref="B38:B43"/>
    <mergeCell ref="C38:C43"/>
    <mergeCell ref="D38:D42"/>
    <mergeCell ref="A44:A49"/>
    <mergeCell ref="B44:B49"/>
    <mergeCell ref="C44:C49"/>
    <mergeCell ref="D44:D48"/>
    <mergeCell ref="AT33:AT37"/>
    <mergeCell ref="AS44:AS49"/>
    <mergeCell ref="AT44:AT49"/>
    <mergeCell ref="A53:A58"/>
    <mergeCell ref="B53:B58"/>
    <mergeCell ref="C53:C58"/>
    <mergeCell ref="D53:D58"/>
    <mergeCell ref="AS53:AS56"/>
    <mergeCell ref="AT53:AT56"/>
    <mergeCell ref="AS89:AS94"/>
    <mergeCell ref="AT89:AT94"/>
    <mergeCell ref="A71:A76"/>
    <mergeCell ref="B71:B76"/>
    <mergeCell ref="C71:C76"/>
    <mergeCell ref="AS71:AS76"/>
    <mergeCell ref="AT71:AT76"/>
    <mergeCell ref="A77:A82"/>
    <mergeCell ref="B77:B82"/>
    <mergeCell ref="C77:C82"/>
    <mergeCell ref="AS77:AS82"/>
    <mergeCell ref="AT77:AT82"/>
    <mergeCell ref="A89:A94"/>
    <mergeCell ref="B89:B94"/>
    <mergeCell ref="C89:C94"/>
    <mergeCell ref="AT59:AT63"/>
    <mergeCell ref="B59:B63"/>
    <mergeCell ref="A59:A63"/>
    <mergeCell ref="C59:C63"/>
    <mergeCell ref="A64:A69"/>
    <mergeCell ref="B64:B69"/>
    <mergeCell ref="C64:C69"/>
    <mergeCell ref="AS64:AS69"/>
    <mergeCell ref="AT64:AT69"/>
    <mergeCell ref="A102:A107"/>
    <mergeCell ref="B102:B107"/>
    <mergeCell ref="C102:C107"/>
    <mergeCell ref="D102:D105"/>
    <mergeCell ref="AS102:AS107"/>
    <mergeCell ref="AT102:AT107"/>
    <mergeCell ref="AT96:AT101"/>
    <mergeCell ref="A2:M2"/>
    <mergeCell ref="A3:M3"/>
    <mergeCell ref="A4:M4"/>
    <mergeCell ref="A96:A101"/>
    <mergeCell ref="B96:B101"/>
    <mergeCell ref="C96:C101"/>
    <mergeCell ref="D96:D99"/>
    <mergeCell ref="AS96:AS101"/>
    <mergeCell ref="AS38:AS43"/>
    <mergeCell ref="AT38:AT43"/>
    <mergeCell ref="A83:A88"/>
    <mergeCell ref="B83:B88"/>
    <mergeCell ref="C83:C88"/>
    <mergeCell ref="AS83:AS88"/>
    <mergeCell ref="AT83:AT88"/>
    <mergeCell ref="A70:AW70"/>
    <mergeCell ref="AS59:AS63"/>
  </mergeCells>
  <pageMargins left="0.59055118110236227" right="0" top="0" bottom="0" header="0.31496062992125984" footer="0.31496062992125984"/>
  <pageSetup paperSize="8" scale="29" fitToHeight="2" orientation="landscape" horizontalDpi="180" verticalDpi="180" r:id="rId1"/>
  <rowBreaks count="1" manualBreakCount="1"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квартал 2021</vt:lpstr>
      <vt:lpstr>'1 квартал 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2021-04-08T06:27:49Z</dcterms:modified>
</cp:coreProperties>
</file>