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5480" windowHeight="5580" tabRatio="601" firstSheet="2" activeTab="2"/>
  </bookViews>
  <sheets>
    <sheet name="свод по подпрограммам" sheetId="1" state="hidden" r:id="rId1"/>
    <sheet name="оценка эффективности" sheetId="2" state="hidden" r:id="rId2"/>
    <sheet name="Сетевой график " sheetId="3" r:id="rId3"/>
    <sheet name="Выполнение работ" sheetId="4" state="hidden" r:id="rId4"/>
  </sheets>
  <definedNames>
    <definedName name="_xlnm.Print_Titles" localSheetId="3">'Выполнение работ'!$3:$3</definedName>
    <definedName name="_xlnm.Print_Titles" localSheetId="2">'Сетевой график '!$A:$B,'Сетевой график '!$8:$9</definedName>
    <definedName name="_xlnm.Print_Area" localSheetId="3">'Выполнение работ'!$A$1:$Q$81</definedName>
    <definedName name="_xlnm.Print_Area" localSheetId="2">'Сетевой график '!$A$1:$BB$61</definedName>
  </definedNames>
  <calcPr fullCalcOnLoad="1"/>
</workbook>
</file>

<file path=xl/sharedStrings.xml><?xml version="1.0" encoding="utf-8"?>
<sst xmlns="http://schemas.openxmlformats.org/spreadsheetml/2006/main" count="659" uniqueCount="309">
  <si>
    <t>№ п/п</t>
  </si>
  <si>
    <t>Источник финансирования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</si>
  <si>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</si>
  <si>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</si>
  <si>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</si>
  <si>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</si>
  <si>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</si>
  <si>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</si>
  <si>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</si>
  <si>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</si>
  <si>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</si>
  <si>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</si>
  <si>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</si>
  <si>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</si>
  <si>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</si>
  <si>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</si>
  <si>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</si>
  <si>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</si>
  <si>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</si>
  <si>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</si>
  <si>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</si>
  <si>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</si>
  <si>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</si>
  <si>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</si>
  <si>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</si>
  <si>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</si>
  <si>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</si>
  <si>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</si>
  <si>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</si>
  <si>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</si>
  <si>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</si>
  <si>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</si>
  <si>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</si>
  <si>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</si>
  <si>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</si>
  <si>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</si>
  <si>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</si>
  <si>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</si>
  <si>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</si>
  <si>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</si>
  <si>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</si>
  <si>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</si>
  <si>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</si>
  <si>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</si>
  <si>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В том числе: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</si>
  <si>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</si>
  <si>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</si>
  <si>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</si>
  <si>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</si>
  <si>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</si>
  <si>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</si>
  <si>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</si>
  <si>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</si>
  <si>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</si>
  <si>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</si>
  <si>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</si>
  <si>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</si>
  <si>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</si>
  <si>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</si>
  <si>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</si>
  <si>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</si>
  <si>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</si>
  <si>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</si>
  <si>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</si>
  <si>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</si>
  <si>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</si>
  <si>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</si>
  <si>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</si>
  <si>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</si>
  <si>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</si>
  <si>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</si>
  <si>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</si>
  <si>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</si>
  <si>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</si>
  <si>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</si>
  <si>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</si>
  <si>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</si>
  <si>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</si>
  <si>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</si>
  <si>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</si>
  <si>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</si>
  <si>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</si>
  <si>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</si>
  <si>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</si>
  <si>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</si>
  <si>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</si>
  <si>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</si>
  <si>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</si>
  <si>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</si>
  <si>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</si>
  <si>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</si>
  <si>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</si>
  <si>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</si>
  <si>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</si>
  <si>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</si>
  <si>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</si>
  <si>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</si>
  <si>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</si>
  <si>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</si>
  <si>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</si>
  <si>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</si>
  <si>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</si>
  <si>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</si>
  <si>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</si>
  <si>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</si>
  <si>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</si>
  <si>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</si>
  <si>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</si>
  <si>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</si>
  <si>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</si>
  <si>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</si>
  <si>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</si>
  <si>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</si>
  <si>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</si>
  <si>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</si>
  <si>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</si>
  <si>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</si>
  <si>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</si>
  <si>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</si>
  <si>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</si>
  <si>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</si>
  <si>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</si>
  <si>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</si>
  <si>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</si>
  <si>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</si>
  <si>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</si>
  <si>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</si>
  <si>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</si>
  <si>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</si>
  <si>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</si>
  <si>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</si>
  <si>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</si>
  <si>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</si>
  <si>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</si>
  <si>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</si>
  <si>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</si>
  <si>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</si>
  <si>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</si>
  <si>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</si>
  <si>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</si>
  <si>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</si>
  <si>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</si>
  <si>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</si>
  <si>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</si>
  <si>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</si>
  <si>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</si>
  <si>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</si>
  <si>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</si>
  <si>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</si>
  <si>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</si>
  <si>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</si>
  <si>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</si>
  <si>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</si>
  <si>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</si>
  <si>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</si>
  <si>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</si>
  <si>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</si>
  <si>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</si>
  <si>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</si>
  <si>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</si>
  <si>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</si>
  <si>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</si>
  <si>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</si>
  <si>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</si>
  <si>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</si>
  <si>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</si>
  <si>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</si>
  <si>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</si>
  <si>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</si>
  <si>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</si>
  <si>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</si>
  <si>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</si>
  <si>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</si>
  <si>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</si>
  <si>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</si>
  <si>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</si>
  <si>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</si>
  <si>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</si>
  <si>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</si>
  <si>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</si>
  <si>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</si>
  <si>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</si>
  <si>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</si>
  <si>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</si>
  <si>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</si>
  <si>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</si>
  <si>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</si>
  <si>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</si>
  <si>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</si>
  <si>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</si>
  <si>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</si>
  <si>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</si>
  <si>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</si>
  <si>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</si>
  <si>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</si>
  <si>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</si>
  <si>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</si>
  <si>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</si>
  <si>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</si>
  <si>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</si>
  <si>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</si>
  <si>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</si>
  <si>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</si>
  <si>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</si>
  <si>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</si>
  <si>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</si>
  <si>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</si>
  <si>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</si>
  <si>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</si>
  <si>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</si>
  <si>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</si>
  <si>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</si>
  <si>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</si>
  <si>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</si>
  <si>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</si>
  <si>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</si>
  <si>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</si>
  <si>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</si>
  <si>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</si>
  <si>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</si>
  <si>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</si>
  <si>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</si>
  <si>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</si>
  <si>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</si>
  <si>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</si>
  <si>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</si>
  <si>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</si>
  <si>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</si>
  <si>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</si>
  <si>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</si>
  <si>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</si>
  <si>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</si>
  <si>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</si>
  <si>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</si>
  <si>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</si>
  <si>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</si>
  <si>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</si>
  <si>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</si>
  <si>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</si>
  <si>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</si>
  <si>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</si>
  <si>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</si>
  <si>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</si>
  <si>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</si>
  <si>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</si>
  <si>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</si>
  <si>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</si>
  <si>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</si>
  <si>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</si>
  <si>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</si>
  <si>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</si>
  <si>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</si>
  <si>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</si>
  <si>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</si>
  <si>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</si>
  <si>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</si>
  <si>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</si>
  <si>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Департамент жилищно-коммунального комплекса и энергетики</t>
  </si>
  <si>
    <t xml:space="preserve">план </t>
  </si>
  <si>
    <t>Куратор программы</t>
  </si>
  <si>
    <t>Приложение</t>
  </si>
  <si>
    <t>к приказу Комитета по финансам</t>
  </si>
  <si>
    <t xml:space="preserve">администрации г.Урай </t>
  </si>
  <si>
    <t>1.</t>
  </si>
  <si>
    <r>
      <rPr>
        <sz val="13"/>
        <rFont val="Times New Roman"/>
        <family val="1"/>
      </rPr>
      <t>УТВЕРЖДАЮ:</t>
    </r>
    <r>
      <rPr>
        <sz val="10"/>
        <rFont val="Times New Roman"/>
        <family val="1"/>
      </rPr>
      <t xml:space="preserve"> </t>
    </r>
  </si>
  <si>
    <t xml:space="preserve">СОГЛАСОВАНО: </t>
  </si>
  <si>
    <t>В.В. Гамузов</t>
  </si>
  <si>
    <t>В.В.Гамузов</t>
  </si>
  <si>
    <t>Первый заместитель главы города Урай</t>
  </si>
  <si>
    <t>2.</t>
  </si>
  <si>
    <t>Ответственный исполнитель (соисполнитель) муниципальной программы:</t>
  </si>
  <si>
    <t>СОГЛАСОВАНО:</t>
  </si>
  <si>
    <t xml:space="preserve">Причины отклонения фактически исполненных расходных обязательств от запланированных </t>
  </si>
  <si>
    <t>бюджет ХМАО-Югры</t>
  </si>
  <si>
    <t>исполнение, %</t>
  </si>
  <si>
    <t>Исполнение мероприятия</t>
  </si>
  <si>
    <t xml:space="preserve"> Комитет по финансам администрации города Урай</t>
  </si>
  <si>
    <t>администрации города Урай</t>
  </si>
  <si>
    <t>"________"</t>
  </si>
  <si>
    <t>_________________________________________У.В.Кащеева</t>
  </si>
  <si>
    <t>_________________20_____ год</t>
  </si>
  <si>
    <t xml:space="preserve">      __________________/___________________/</t>
  </si>
  <si>
    <t>Комитет по управлению муниципальным имуществом администрации города Урай</t>
  </si>
  <si>
    <t xml:space="preserve"> - </t>
  </si>
  <si>
    <t>Предоставление финансовой поддержки  социально ориентированным некоммерческим организациям, предоставляющим гражданам услуги (работы) в социальной сфере (1, 2, 3, 4)</t>
  </si>
  <si>
    <t>Предоставление имущественной поддержки социально ориентированным некоммерческим организациям города Урай (5)</t>
  </si>
  <si>
    <t xml:space="preserve">местный бюджет </t>
  </si>
  <si>
    <t>иные источники финансирования</t>
  </si>
  <si>
    <t>Всего по  муниципальной программе:</t>
  </si>
  <si>
    <t>"____"_______________________20____ г.</t>
  </si>
  <si>
    <t>без финансирования</t>
  </si>
  <si>
    <t>Исполнитель: И.Б. Половинкина, тел. 2-33-48 (вн. 032)</t>
  </si>
  <si>
    <t xml:space="preserve">Основные мероприятия муниципальной программы
(их взаимосвязь с целевыми показателями муниципальной программы)
</t>
  </si>
  <si>
    <t xml:space="preserve">Ответственный исполнитель </t>
  </si>
  <si>
    <t xml:space="preserve">Финанасовые затраты на реализацию (тыс. руб.)
</t>
  </si>
  <si>
    <t>Федеральный бюджет</t>
  </si>
  <si>
    <t>Бюджет ХМАО-Югры</t>
  </si>
  <si>
    <t>Бюджет городского округа город Урай</t>
  </si>
  <si>
    <t>Инвестиции в объекты муниципальной собственности</t>
  </si>
  <si>
    <t>Прочие расходы</t>
  </si>
  <si>
    <t xml:space="preserve">Соисполнитель 1
Органы администрации города Урай (управление по физической культуре, спорту и туризму администрации города Урай;
комитет по управлению муниципальным имуществом администрации города Урай;
пресс-служба администрации города Урай)
</t>
  </si>
  <si>
    <t>управление по развитию местного самоуправления администрации города Урай, органы администрации города Урай (управление по физической культуре, спорту и туризму администрации города Урай, пресс-служба администрации города Урай)</t>
  </si>
  <si>
    <t xml:space="preserve">Ответственный исполнитель
(управление по развитию местного самоуправления администрации города Урай)
</t>
  </si>
  <si>
    <t>Начальник управления по развитию местного самоуправления</t>
  </si>
  <si>
    <t>Н.В. Емшанова</t>
  </si>
  <si>
    <t>На 01.04.2020 г. 17-ти СОНКО предоставлено 20 помещений общей площадью 4 618,5 кв.м., (в т.ч., 2 196,3 кв.м. - из Перечня) и 68 единиц движимого имущества</t>
  </si>
  <si>
    <t>Отчет о ходе исполнения комплексного плана (сетевого графика) реализации муниципальной программы "Поддержка социально ориентированных некоммерческих организаций в городе Урай" на 2018-2030 годы"                                                                                                     за 1 квартал 2020 года</t>
  </si>
  <si>
    <t xml:space="preserve">В отчетный период в целях оказания финансовой поддержки в форме субсидий заключено 9 соглашений с 7-ю социально ориентированными некоммерческими организацими на общую сумму 11 177 842,95 руб.                                                                                   </t>
  </si>
  <si>
    <t xml:space="preserve"> В соответствии с  установленным Порядком определения объема и предоставления субсидий из бюджета городского округа город Урай социально ориентированным некоммерческим организациям, утверждённым постановление администрации города Урай №505 от 06.03.2018, предоставление  субсидий социально ориентированным некоммерческим организациям носит заявительный характер и осуществляется  путём отбора (конкурса).
       По направлению физической культуры и спорта в 1 квартале 2020 г. было проведено 3 отбора. Решение о предоставлении субсидий было принято для фактически заявленных организаций, прошедших отбор по установленным требованиям Порядка на финасово - экономически обоснованные суммы затрат на услуги (работы), планируемые к реализации.
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</si>
</sst>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 ;\-#,##0.0\ "/>
    <numFmt numFmtId="175" formatCode="#,##0.000"/>
    <numFmt numFmtId="176" formatCode="#,##0.00_ ;\-#,##0.00\ "/>
    <numFmt numFmtId="177" formatCode="#,##0_ ;\-#,##0\ "/>
    <numFmt numFmtId="178" formatCode="[$-FC19]d\ mmmm\ yyyy\ &quot;г.&quot;"/>
    <numFmt numFmtId="179" formatCode="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68">
    <xf numFmtId="0" fontId="0" fillId="0" borderId="0" xfId="0" applyFont="1" applyAlignment="1">
      <alignment/>
    </xf>
    <xf numFmtId="0" fontId="15" fillId="0" borderId="0" xfId="0" applyFont="1" applyAlignment="1" applyProtection="1">
      <alignment vertical="center"/>
      <protection hidden="1"/>
    </xf>
    <xf numFmtId="172" fontId="5" fillId="0" borderId="10" xfId="0" applyNumberFormat="1" applyFont="1" applyBorder="1" applyAlignment="1" applyProtection="1">
      <alignment horizontal="center" vertical="top" wrapText="1"/>
      <protection hidden="1"/>
    </xf>
    <xf numFmtId="172" fontId="5" fillId="33" borderId="10" xfId="0" applyNumberFormat="1" applyFont="1" applyFill="1" applyBorder="1" applyAlignment="1" applyProtection="1">
      <alignment horizontal="center" vertical="top" wrapText="1"/>
      <protection hidden="1"/>
    </xf>
    <xf numFmtId="172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5" fillId="0" borderId="0" xfId="0" applyNumberFormat="1" applyFont="1" applyAlignment="1" applyProtection="1">
      <alignment vertical="center"/>
      <protection hidden="1"/>
    </xf>
    <xf numFmtId="172" fontId="5" fillId="33" borderId="0" xfId="0" applyNumberFormat="1" applyFont="1" applyFill="1" applyAlignment="1" applyProtection="1">
      <alignment vertical="center"/>
      <protection hidden="1"/>
    </xf>
    <xf numFmtId="172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5" fillId="0" borderId="11" xfId="0" applyNumberFormat="1" applyFont="1" applyBorder="1" applyAlignment="1" applyProtection="1">
      <alignment vertical="center"/>
      <protection hidden="1"/>
    </xf>
    <xf numFmtId="172" fontId="5" fillId="0" borderId="12" xfId="0" applyNumberFormat="1" applyFont="1" applyBorder="1" applyAlignment="1" applyProtection="1">
      <alignment horizontal="center" vertical="top" wrapText="1"/>
      <protection hidden="1"/>
    </xf>
    <xf numFmtId="172" fontId="5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2" fontId="4" fillId="0" borderId="0" xfId="0" applyNumberFormat="1" applyFont="1" applyFill="1" applyBorder="1" applyAlignment="1">
      <alignment vertical="center" wrapText="1"/>
    </xf>
    <xf numFmtId="172" fontId="4" fillId="0" borderId="10" xfId="0" applyNumberFormat="1" applyFont="1" applyFill="1" applyBorder="1" applyAlignment="1">
      <alignment horizontal="left" vertical="center"/>
    </xf>
    <xf numFmtId="172" fontId="4" fillId="0" borderId="10" xfId="61" applyNumberFormat="1" applyFont="1" applyFill="1" applyBorder="1" applyAlignment="1">
      <alignment vertical="center" wrapText="1"/>
    </xf>
    <xf numFmtId="172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174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5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75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75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top"/>
    </xf>
    <xf numFmtId="174" fontId="11" fillId="0" borderId="10" xfId="61" applyNumberFormat="1" applyFont="1" applyFill="1" applyBorder="1" applyAlignment="1">
      <alignment horizontal="center" vertical="center" wrapText="1"/>
    </xf>
    <xf numFmtId="0" fontId="11" fillId="34" borderId="0" xfId="53" applyFont="1" applyFill="1" applyBorder="1" applyAlignment="1">
      <alignment horizontal="center" vertical="center" wrapText="1"/>
      <protection/>
    </xf>
    <xf numFmtId="0" fontId="11" fillId="34" borderId="10" xfId="0" applyFont="1" applyFill="1" applyBorder="1" applyAlignment="1">
      <alignment horizontal="center" vertical="center"/>
    </xf>
    <xf numFmtId="0" fontId="11" fillId="34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/>
    </xf>
    <xf numFmtId="0" fontId="11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173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172" fontId="4" fillId="0" borderId="0" xfId="61" applyNumberFormat="1" applyFont="1" applyFill="1" applyBorder="1" applyAlignment="1">
      <alignment vertical="center" wrapText="1"/>
    </xf>
    <xf numFmtId="172" fontId="4" fillId="0" borderId="14" xfId="61" applyNumberFormat="1" applyFont="1" applyFill="1" applyBorder="1" applyAlignment="1">
      <alignment vertical="center"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17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/>
    </xf>
    <xf numFmtId="0" fontId="18" fillId="0" borderId="16" xfId="0" applyFont="1" applyFill="1" applyBorder="1" applyAlignment="1">
      <alignment/>
    </xf>
    <xf numFmtId="0" fontId="4" fillId="0" borderId="16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172" fontId="4" fillId="0" borderId="10" xfId="61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72" fontId="2" fillId="0" borderId="10" xfId="0" applyNumberFormat="1" applyFont="1" applyFill="1" applyBorder="1" applyAlignment="1">
      <alignment horizontal="center" vertical="center" wrapText="1"/>
    </xf>
    <xf numFmtId="172" fontId="16" fillId="0" borderId="14" xfId="61" applyNumberFormat="1" applyFont="1" applyFill="1" applyBorder="1" applyAlignment="1">
      <alignment horizontal="right" vertical="center"/>
    </xf>
    <xf numFmtId="172" fontId="4" fillId="0" borderId="14" xfId="61" applyNumberFormat="1" applyFont="1" applyFill="1" applyBorder="1" applyAlignment="1">
      <alignment horizontal="right" vertical="center" wrapText="1"/>
    </xf>
    <xf numFmtId="172" fontId="4" fillId="0" borderId="14" xfId="61" applyNumberFormat="1" applyFont="1" applyFill="1" applyBorder="1" applyAlignment="1">
      <alignment horizontal="right" vertical="center"/>
    </xf>
    <xf numFmtId="172" fontId="4" fillId="0" borderId="0" xfId="61" applyNumberFormat="1" applyFont="1" applyFill="1" applyBorder="1" applyAlignment="1">
      <alignment horizontal="right" vertical="center" wrapText="1"/>
    </xf>
    <xf numFmtId="172" fontId="16" fillId="0" borderId="10" xfId="61" applyNumberFormat="1" applyFont="1" applyFill="1" applyBorder="1" applyAlignment="1">
      <alignment horizontal="right" vertical="center"/>
    </xf>
    <xf numFmtId="172" fontId="4" fillId="0" borderId="10" xfId="61" applyNumberFormat="1" applyFont="1" applyFill="1" applyBorder="1" applyAlignment="1">
      <alignment horizontal="right" vertical="top" wrapText="1"/>
    </xf>
    <xf numFmtId="172" fontId="4" fillId="0" borderId="10" xfId="61" applyNumberFormat="1" applyFont="1" applyFill="1" applyBorder="1" applyAlignment="1">
      <alignment horizontal="right" vertical="center"/>
    </xf>
    <xf numFmtId="172" fontId="4" fillId="0" borderId="19" xfId="61" applyNumberFormat="1" applyFont="1" applyFill="1" applyBorder="1" applyAlignment="1">
      <alignment horizontal="right" vertical="top" wrapText="1"/>
    </xf>
    <xf numFmtId="172" fontId="4" fillId="0" borderId="19" xfId="61" applyNumberFormat="1" applyFont="1" applyFill="1" applyBorder="1" applyAlignment="1">
      <alignment horizontal="right" vertical="center"/>
    </xf>
    <xf numFmtId="172" fontId="4" fillId="0" borderId="17" xfId="61" applyNumberFormat="1" applyFont="1" applyFill="1" applyBorder="1" applyAlignment="1">
      <alignment horizontal="right" vertical="center"/>
    </xf>
    <xf numFmtId="172" fontId="4" fillId="0" borderId="15" xfId="61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9" xfId="0" applyFont="1" applyFill="1" applyBorder="1" applyAlignment="1">
      <alignment horizontal="center" vertical="center"/>
    </xf>
    <xf numFmtId="172" fontId="2" fillId="0" borderId="10" xfId="6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172" fontId="7" fillId="0" borderId="0" xfId="61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172" fontId="7" fillId="0" borderId="0" xfId="0" applyNumberFormat="1" applyFont="1" applyFill="1" applyBorder="1" applyAlignment="1">
      <alignment vertical="center" wrapText="1"/>
    </xf>
    <xf numFmtId="172" fontId="7" fillId="0" borderId="0" xfId="0" applyNumberFormat="1" applyFont="1" applyFill="1" applyBorder="1" applyAlignment="1">
      <alignment vertical="center"/>
    </xf>
    <xf numFmtId="2" fontId="4" fillId="0" borderId="10" xfId="61" applyNumberFormat="1" applyFont="1" applyFill="1" applyBorder="1" applyAlignment="1">
      <alignment horizontal="center" vertical="center" wrapText="1"/>
    </xf>
    <xf numFmtId="2" fontId="4" fillId="0" borderId="14" xfId="61" applyNumberFormat="1" applyFont="1" applyFill="1" applyBorder="1" applyAlignment="1">
      <alignment vertical="center" wrapText="1"/>
    </xf>
    <xf numFmtId="2" fontId="4" fillId="0" borderId="10" xfId="61" applyNumberFormat="1" applyFont="1" applyFill="1" applyBorder="1" applyAlignment="1">
      <alignment horizontal="right" vertical="top" wrapText="1"/>
    </xf>
    <xf numFmtId="2" fontId="4" fillId="0" borderId="10" xfId="61" applyNumberFormat="1" applyFont="1" applyFill="1" applyBorder="1" applyAlignment="1">
      <alignment horizontal="right" vertical="center"/>
    </xf>
    <xf numFmtId="2" fontId="4" fillId="0" borderId="10" xfId="61" applyNumberFormat="1" applyFont="1" applyFill="1" applyBorder="1" applyAlignment="1">
      <alignment vertical="center" wrapText="1"/>
    </xf>
    <xf numFmtId="2" fontId="16" fillId="0" borderId="14" xfId="61" applyNumberFormat="1" applyFont="1" applyFill="1" applyBorder="1" applyAlignment="1">
      <alignment horizontal="right" vertical="center"/>
    </xf>
    <xf numFmtId="2" fontId="16" fillId="0" borderId="10" xfId="61" applyNumberFormat="1" applyFont="1" applyFill="1" applyBorder="1" applyAlignment="1">
      <alignment horizontal="right" vertical="center"/>
    </xf>
    <xf numFmtId="172" fontId="4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>
      <alignment horizontal="center" vertical="center"/>
    </xf>
    <xf numFmtId="1" fontId="4" fillId="35" borderId="10" xfId="0" applyNumberFormat="1" applyFont="1" applyFill="1" applyBorder="1" applyAlignment="1">
      <alignment horizontal="center" vertical="center"/>
    </xf>
    <xf numFmtId="173" fontId="4" fillId="35" borderId="10" xfId="0" applyNumberFormat="1" applyFont="1" applyFill="1" applyBorder="1" applyAlignment="1">
      <alignment horizontal="center" vertical="center"/>
    </xf>
    <xf numFmtId="173" fontId="4" fillId="35" borderId="10" xfId="61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172" fontId="22" fillId="35" borderId="10" xfId="0" applyNumberFormat="1" applyFont="1" applyFill="1" applyBorder="1" applyAlignment="1">
      <alignment horizontal="center" vertical="center" wrapText="1"/>
    </xf>
    <xf numFmtId="172" fontId="4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22" fillId="35" borderId="10" xfId="0" applyFont="1" applyFill="1" applyBorder="1" applyAlignment="1">
      <alignment horizontal="center" vertical="center" wrapText="1"/>
    </xf>
    <xf numFmtId="2" fontId="2" fillId="0" borderId="10" xfId="61" applyNumberFormat="1" applyFont="1" applyFill="1" applyBorder="1" applyAlignment="1">
      <alignment horizontal="center" vertical="center" wrapText="1"/>
    </xf>
    <xf numFmtId="172" fontId="5" fillId="0" borderId="13" xfId="0" applyNumberFormat="1" applyFont="1" applyBorder="1" applyAlignment="1" applyProtection="1">
      <alignment horizontal="center" vertical="top" wrapText="1"/>
      <protection hidden="1"/>
    </xf>
    <xf numFmtId="172" fontId="5" fillId="0" borderId="14" xfId="0" applyNumberFormat="1" applyFont="1" applyBorder="1" applyAlignment="1" applyProtection="1">
      <alignment horizontal="center" vertical="top" wrapText="1"/>
      <protection hidden="1"/>
    </xf>
    <xf numFmtId="172" fontId="5" fillId="0" borderId="11" xfId="0" applyNumberFormat="1" applyFont="1" applyBorder="1" applyAlignment="1" applyProtection="1">
      <alignment horizontal="center" vertical="top" wrapText="1"/>
      <protection hidden="1"/>
    </xf>
    <xf numFmtId="172" fontId="5" fillId="33" borderId="13" xfId="0" applyNumberFormat="1" applyFont="1" applyFill="1" applyBorder="1" applyAlignment="1" applyProtection="1">
      <alignment horizontal="center" vertical="top" wrapText="1"/>
      <protection hidden="1"/>
    </xf>
    <xf numFmtId="172" fontId="5" fillId="33" borderId="11" xfId="0" applyNumberFormat="1" applyFont="1" applyFill="1" applyBorder="1" applyAlignment="1" applyProtection="1">
      <alignment horizontal="center" vertical="top" wrapText="1"/>
      <protection hidden="1"/>
    </xf>
    <xf numFmtId="172" fontId="5" fillId="33" borderId="14" xfId="0" applyNumberFormat="1" applyFont="1" applyFill="1" applyBorder="1" applyAlignment="1" applyProtection="1">
      <alignment horizontal="center" vertical="top" wrapText="1"/>
      <protection hidden="1"/>
    </xf>
    <xf numFmtId="172" fontId="5" fillId="0" borderId="10" xfId="0" applyNumberFormat="1" applyFont="1" applyBorder="1" applyAlignment="1" applyProtection="1">
      <alignment vertical="center"/>
      <protection hidden="1"/>
    </xf>
    <xf numFmtId="172" fontId="5" fillId="0" borderId="10" xfId="0" applyNumberFormat="1" applyFont="1" applyBorder="1" applyAlignment="1">
      <alignment vertical="center"/>
    </xf>
    <xf numFmtId="172" fontId="5" fillId="0" borderId="10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2" fontId="4" fillId="35" borderId="20" xfId="0" applyNumberFormat="1" applyFont="1" applyFill="1" applyBorder="1" applyAlignment="1">
      <alignment horizontal="left" vertical="center" wrapText="1"/>
    </xf>
    <xf numFmtId="172" fontId="4" fillId="35" borderId="21" xfId="0" applyNumberFormat="1" applyFont="1" applyFill="1" applyBorder="1" applyAlignment="1">
      <alignment horizontal="left" vertical="center" wrapText="1"/>
    </xf>
    <xf numFmtId="172" fontId="4" fillId="35" borderId="18" xfId="0" applyNumberFormat="1" applyFont="1" applyFill="1" applyBorder="1" applyAlignment="1">
      <alignment horizontal="left" vertical="center" wrapText="1"/>
    </xf>
    <xf numFmtId="172" fontId="4" fillId="35" borderId="22" xfId="0" applyNumberFormat="1" applyFont="1" applyFill="1" applyBorder="1" applyAlignment="1">
      <alignment horizontal="left" vertical="center" wrapText="1"/>
    </xf>
    <xf numFmtId="172" fontId="4" fillId="35" borderId="23" xfId="0" applyNumberFormat="1" applyFont="1" applyFill="1" applyBorder="1" applyAlignment="1">
      <alignment horizontal="left" vertical="center" wrapText="1"/>
    </xf>
    <xf numFmtId="172" fontId="4" fillId="35" borderId="12" xfId="0" applyNumberFormat="1" applyFont="1" applyFill="1" applyBorder="1" applyAlignment="1">
      <alignment horizontal="left" vertical="center" wrapText="1"/>
    </xf>
    <xf numFmtId="172" fontId="4" fillId="35" borderId="19" xfId="0" applyNumberFormat="1" applyFont="1" applyFill="1" applyBorder="1" applyAlignment="1">
      <alignment horizontal="center" vertical="center" wrapText="1"/>
    </xf>
    <xf numFmtId="172" fontId="4" fillId="35" borderId="17" xfId="0" applyNumberFormat="1" applyFont="1" applyFill="1" applyBorder="1" applyAlignment="1">
      <alignment horizontal="center" vertical="center" wrapText="1"/>
    </xf>
    <xf numFmtId="172" fontId="4" fillId="35" borderId="15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72" fontId="4" fillId="35" borderId="13" xfId="0" applyNumberFormat="1" applyFont="1" applyFill="1" applyBorder="1" applyAlignment="1">
      <alignment horizontal="left" vertical="center" wrapText="1"/>
    </xf>
    <xf numFmtId="172" fontId="4" fillId="35" borderId="11" xfId="0" applyNumberFormat="1" applyFont="1" applyFill="1" applyBorder="1" applyAlignment="1">
      <alignment horizontal="left" vertical="center" wrapText="1"/>
    </xf>
    <xf numFmtId="172" fontId="2" fillId="0" borderId="20" xfId="0" applyNumberFormat="1" applyFont="1" applyFill="1" applyBorder="1" applyAlignment="1">
      <alignment horizontal="left" vertical="center"/>
    </xf>
    <xf numFmtId="172" fontId="2" fillId="0" borderId="21" xfId="0" applyNumberFormat="1" applyFont="1" applyFill="1" applyBorder="1" applyAlignment="1">
      <alignment horizontal="left" vertical="center"/>
    </xf>
    <xf numFmtId="172" fontId="2" fillId="0" borderId="18" xfId="0" applyNumberFormat="1" applyFont="1" applyFill="1" applyBorder="1" applyAlignment="1">
      <alignment horizontal="left" vertical="center"/>
    </xf>
    <xf numFmtId="172" fontId="2" fillId="0" borderId="22" xfId="0" applyNumberFormat="1" applyFont="1" applyFill="1" applyBorder="1" applyAlignment="1">
      <alignment horizontal="left" vertical="center"/>
    </xf>
    <xf numFmtId="172" fontId="2" fillId="0" borderId="23" xfId="0" applyNumberFormat="1" applyFont="1" applyFill="1" applyBorder="1" applyAlignment="1">
      <alignment horizontal="left" vertical="center"/>
    </xf>
    <xf numFmtId="172" fontId="2" fillId="0" borderId="12" xfId="0" applyNumberFormat="1" applyFont="1" applyFill="1" applyBorder="1" applyAlignment="1">
      <alignment horizontal="left" vertical="center"/>
    </xf>
    <xf numFmtId="0" fontId="49" fillId="0" borderId="10" xfId="0" applyFont="1" applyBorder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15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4" fillId="0" borderId="19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center"/>
    </xf>
    <xf numFmtId="172" fontId="4" fillId="0" borderId="20" xfId="0" applyNumberFormat="1" applyFont="1" applyFill="1" applyBorder="1" applyAlignment="1">
      <alignment horizontal="left" vertical="center" wrapText="1"/>
    </xf>
    <xf numFmtId="172" fontId="4" fillId="0" borderId="24" xfId="0" applyNumberFormat="1" applyFont="1" applyFill="1" applyBorder="1" applyAlignment="1">
      <alignment horizontal="left" vertical="center" wrapText="1"/>
    </xf>
    <xf numFmtId="172" fontId="4" fillId="0" borderId="18" xfId="0" applyNumberFormat="1" applyFont="1" applyFill="1" applyBorder="1" applyAlignment="1">
      <alignment horizontal="left" vertical="center" wrapText="1"/>
    </xf>
    <xf numFmtId="172" fontId="4" fillId="0" borderId="0" xfId="0" applyNumberFormat="1" applyFont="1" applyFill="1" applyBorder="1" applyAlignment="1">
      <alignment horizontal="left" vertical="center" wrapText="1"/>
    </xf>
    <xf numFmtId="172" fontId="4" fillId="0" borderId="23" xfId="0" applyNumberFormat="1" applyFont="1" applyFill="1" applyBorder="1" applyAlignment="1">
      <alignment horizontal="left" vertical="center" wrapText="1"/>
    </xf>
    <xf numFmtId="172" fontId="4" fillId="0" borderId="16" xfId="0" applyNumberFormat="1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Fill="1" applyBorder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left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4" fillId="34" borderId="1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5" xfId="0" applyNumberFormat="1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ill>
        <patternFill>
          <bgColor theme="4" tint="0.7999799847602844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16384" width="9.140625" style="1" customWidth="1"/>
  </cols>
  <sheetData>
    <row r="1" spans="1:48" ht="30.75" customHeight="1">
      <c r="A1" s="178" t="s">
        <v>40</v>
      </c>
      <c r="B1" s="179"/>
      <c r="C1" s="180" t="s">
        <v>41</v>
      </c>
      <c r="D1" s="172" t="s">
        <v>46</v>
      </c>
      <c r="E1" s="173"/>
      <c r="F1" s="174"/>
      <c r="G1" s="172" t="s">
        <v>18</v>
      </c>
      <c r="H1" s="173"/>
      <c r="I1" s="174"/>
      <c r="J1" s="172" t="s">
        <v>19</v>
      </c>
      <c r="K1" s="173"/>
      <c r="L1" s="174"/>
      <c r="M1" s="172" t="s">
        <v>23</v>
      </c>
      <c r="N1" s="173"/>
      <c r="O1" s="174"/>
      <c r="P1" s="175" t="s">
        <v>24</v>
      </c>
      <c r="Q1" s="176"/>
      <c r="R1" s="172" t="s">
        <v>25</v>
      </c>
      <c r="S1" s="173"/>
      <c r="T1" s="174"/>
      <c r="U1" s="172" t="s">
        <v>26</v>
      </c>
      <c r="V1" s="173"/>
      <c r="W1" s="174"/>
      <c r="X1" s="175" t="s">
        <v>27</v>
      </c>
      <c r="Y1" s="177"/>
      <c r="Z1" s="176"/>
      <c r="AA1" s="175" t="s">
        <v>28</v>
      </c>
      <c r="AB1" s="176"/>
      <c r="AC1" s="172" t="s">
        <v>29</v>
      </c>
      <c r="AD1" s="173"/>
      <c r="AE1" s="174"/>
      <c r="AF1" s="172" t="s">
        <v>30</v>
      </c>
      <c r="AG1" s="173"/>
      <c r="AH1" s="174"/>
      <c r="AI1" s="172" t="s">
        <v>31</v>
      </c>
      <c r="AJ1" s="173"/>
      <c r="AK1" s="174"/>
      <c r="AL1" s="175" t="s">
        <v>32</v>
      </c>
      <c r="AM1" s="176"/>
      <c r="AN1" s="172" t="s">
        <v>33</v>
      </c>
      <c r="AO1" s="173"/>
      <c r="AP1" s="174"/>
      <c r="AQ1" s="172" t="s">
        <v>34</v>
      </c>
      <c r="AR1" s="173"/>
      <c r="AS1" s="174"/>
      <c r="AT1" s="172" t="s">
        <v>35</v>
      </c>
      <c r="AU1" s="173"/>
      <c r="AV1" s="174"/>
    </row>
    <row r="2" spans="1:48" ht="39" customHeight="1">
      <c r="A2" s="179"/>
      <c r="B2" s="179"/>
      <c r="C2" s="180"/>
      <c r="D2" s="10" t="s">
        <v>49</v>
      </c>
      <c r="E2" s="10" t="s">
        <v>50</v>
      </c>
      <c r="F2" s="10" t="s">
        <v>20</v>
      </c>
      <c r="G2" s="2" t="s">
        <v>21</v>
      </c>
      <c r="H2" s="2" t="s">
        <v>22</v>
      </c>
      <c r="I2" s="2" t="s">
        <v>20</v>
      </c>
      <c r="J2" s="2" t="s">
        <v>21</v>
      </c>
      <c r="K2" s="2" t="s">
        <v>22</v>
      </c>
      <c r="L2" s="2" t="s">
        <v>20</v>
      </c>
      <c r="M2" s="2" t="s">
        <v>21</v>
      </c>
      <c r="N2" s="2" t="s">
        <v>22</v>
      </c>
      <c r="O2" s="2" t="s">
        <v>20</v>
      </c>
      <c r="P2" s="3" t="s">
        <v>22</v>
      </c>
      <c r="Q2" s="3" t="s">
        <v>20</v>
      </c>
      <c r="R2" s="2" t="s">
        <v>21</v>
      </c>
      <c r="S2" s="2" t="s">
        <v>22</v>
      </c>
      <c r="T2" s="2" t="s">
        <v>20</v>
      </c>
      <c r="U2" s="2" t="s">
        <v>21</v>
      </c>
      <c r="V2" s="2" t="s">
        <v>22</v>
      </c>
      <c r="W2" s="2" t="s">
        <v>20</v>
      </c>
      <c r="X2" s="3" t="s">
        <v>21</v>
      </c>
      <c r="Y2" s="3" t="s">
        <v>22</v>
      </c>
      <c r="Z2" s="3" t="s">
        <v>20</v>
      </c>
      <c r="AA2" s="3" t="s">
        <v>22</v>
      </c>
      <c r="AB2" s="3" t="s">
        <v>20</v>
      </c>
      <c r="AC2" s="2" t="s">
        <v>21</v>
      </c>
      <c r="AD2" s="2" t="s">
        <v>22</v>
      </c>
      <c r="AE2" s="2" t="s">
        <v>20</v>
      </c>
      <c r="AF2" s="2" t="s">
        <v>21</v>
      </c>
      <c r="AG2" s="2" t="s">
        <v>22</v>
      </c>
      <c r="AH2" s="2" t="s">
        <v>20</v>
      </c>
      <c r="AI2" s="2" t="s">
        <v>21</v>
      </c>
      <c r="AJ2" s="2" t="s">
        <v>22</v>
      </c>
      <c r="AK2" s="2" t="s">
        <v>20</v>
      </c>
      <c r="AL2" s="3" t="s">
        <v>22</v>
      </c>
      <c r="AM2" s="3" t="s">
        <v>20</v>
      </c>
      <c r="AN2" s="2" t="s">
        <v>21</v>
      </c>
      <c r="AO2" s="2" t="s">
        <v>22</v>
      </c>
      <c r="AP2" s="2" t="s">
        <v>20</v>
      </c>
      <c r="AQ2" s="2" t="s">
        <v>21</v>
      </c>
      <c r="AR2" s="2" t="s">
        <v>22</v>
      </c>
      <c r="AS2" s="2" t="s">
        <v>20</v>
      </c>
      <c r="AT2" s="2" t="s">
        <v>21</v>
      </c>
      <c r="AU2" s="2" t="s">
        <v>22</v>
      </c>
      <c r="AV2" s="2" t="s">
        <v>20</v>
      </c>
    </row>
    <row r="3" spans="1:48" ht="15">
      <c r="A3" s="180" t="s">
        <v>84</v>
      </c>
      <c r="B3" s="180"/>
      <c r="C3" s="4" t="s">
        <v>36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 ht="15">
      <c r="A4" s="180"/>
      <c r="B4" s="180"/>
      <c r="C4" s="5" t="s">
        <v>37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80"/>
      <c r="B5" s="180"/>
      <c r="C5" s="8" t="s">
        <v>38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80"/>
      <c r="B6" s="180"/>
      <c r="C6" s="8" t="s">
        <v>3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80"/>
      <c r="B7" s="180"/>
      <c r="C7" s="8" t="s">
        <v>45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80"/>
      <c r="B8" s="180"/>
      <c r="C8" s="8" t="s">
        <v>39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80"/>
      <c r="B9" s="180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U1:W1"/>
    <mergeCell ref="AF1:AH1"/>
    <mergeCell ref="AI1:AK1"/>
    <mergeCell ref="AL1:AM1"/>
    <mergeCell ref="AN1:AP1"/>
    <mergeCell ref="AQ1:AS1"/>
    <mergeCell ref="X1:Z1"/>
    <mergeCell ref="AA1:AB1"/>
    <mergeCell ref="AC1:A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82" t="s">
        <v>59</v>
      </c>
      <c r="B1" s="182"/>
      <c r="C1" s="182"/>
      <c r="D1" s="182"/>
      <c r="E1" s="182"/>
    </row>
    <row r="2" spans="1:5" ht="15">
      <c r="A2" s="13"/>
      <c r="B2" s="13"/>
      <c r="C2" s="13"/>
      <c r="D2" s="13"/>
      <c r="E2" s="13"/>
    </row>
    <row r="3" spans="1:5" ht="15">
      <c r="A3" s="183" t="s">
        <v>131</v>
      </c>
      <c r="B3" s="183"/>
      <c r="C3" s="183"/>
      <c r="D3" s="183"/>
      <c r="E3" s="183"/>
    </row>
    <row r="4" spans="1:5" ht="45" customHeight="1">
      <c r="A4" s="14" t="s">
        <v>53</v>
      </c>
      <c r="B4" s="14" t="s">
        <v>60</v>
      </c>
      <c r="C4" s="14" t="s">
        <v>54</v>
      </c>
      <c r="D4" s="14" t="s">
        <v>55</v>
      </c>
      <c r="E4" s="14" t="s">
        <v>56</v>
      </c>
    </row>
    <row r="5" spans="1:5" ht="57.75" customHeight="1">
      <c r="A5" s="15" t="s">
        <v>61</v>
      </c>
      <c r="B5" s="16">
        <v>0.1</v>
      </c>
      <c r="C5" s="17">
        <f>SUM(D6:D7)</f>
        <v>0</v>
      </c>
      <c r="D5" s="16">
        <f aca="true" t="shared" si="0" ref="D5:D23">B5*C5</f>
        <v>0</v>
      </c>
      <c r="E5" s="15"/>
    </row>
    <row r="6" spans="1:5" ht="72.75" customHeight="1">
      <c r="A6" s="18" t="s">
        <v>62</v>
      </c>
      <c r="B6" s="19">
        <v>0.5</v>
      </c>
      <c r="C6" s="20"/>
      <c r="D6" s="19">
        <f t="shared" si="0"/>
        <v>0</v>
      </c>
      <c r="E6" s="18"/>
    </row>
    <row r="7" spans="1:5" ht="21" customHeight="1">
      <c r="A7" s="18" t="s">
        <v>63</v>
      </c>
      <c r="B7" s="19">
        <v>0.5</v>
      </c>
      <c r="C7" s="20"/>
      <c r="D7" s="19">
        <f t="shared" si="0"/>
        <v>0</v>
      </c>
      <c r="E7" s="18"/>
    </row>
    <row r="8" spans="1:5" ht="32.25" customHeight="1">
      <c r="A8" s="15" t="s">
        <v>64</v>
      </c>
      <c r="B8" s="16">
        <v>0.1</v>
      </c>
      <c r="C8" s="17">
        <f>SUM(D9:D10)</f>
        <v>0</v>
      </c>
      <c r="D8" s="16">
        <f t="shared" si="0"/>
        <v>0</v>
      </c>
      <c r="E8" s="15"/>
    </row>
    <row r="9" spans="1:5" ht="27">
      <c r="A9" s="18" t="s">
        <v>65</v>
      </c>
      <c r="B9" s="19">
        <v>0.5</v>
      </c>
      <c r="C9" s="20"/>
      <c r="D9" s="19">
        <f t="shared" si="0"/>
        <v>0</v>
      </c>
      <c r="E9" s="18"/>
    </row>
    <row r="10" spans="1:5" ht="27">
      <c r="A10" s="18" t="s">
        <v>66</v>
      </c>
      <c r="B10" s="19">
        <v>0.5</v>
      </c>
      <c r="C10" s="20"/>
      <c r="D10" s="19">
        <f t="shared" si="0"/>
        <v>0</v>
      </c>
      <c r="E10" s="18"/>
    </row>
    <row r="11" spans="1:5" ht="45.75" customHeight="1">
      <c r="A11" s="15" t="s">
        <v>67</v>
      </c>
      <c r="B11" s="16">
        <v>0.2</v>
      </c>
      <c r="C11" s="17">
        <f>SUM(D12:D13)</f>
        <v>0</v>
      </c>
      <c r="D11" s="16">
        <f t="shared" si="0"/>
        <v>0</v>
      </c>
      <c r="E11" s="15"/>
    </row>
    <row r="12" spans="1:5" ht="56.25" customHeight="1">
      <c r="A12" s="18" t="s">
        <v>68</v>
      </c>
      <c r="B12" s="19">
        <v>0.7</v>
      </c>
      <c r="C12" s="21"/>
      <c r="D12" s="22">
        <f t="shared" si="0"/>
        <v>0</v>
      </c>
      <c r="E12" s="23"/>
    </row>
    <row r="13" spans="1:5" ht="30.75" customHeight="1">
      <c r="A13" s="18" t="s">
        <v>69</v>
      </c>
      <c r="B13" s="19">
        <v>0.3</v>
      </c>
      <c r="C13" s="21"/>
      <c r="D13" s="22">
        <f t="shared" si="0"/>
        <v>0</v>
      </c>
      <c r="E13" s="24"/>
    </row>
    <row r="14" spans="1:5" ht="45" customHeight="1">
      <c r="A14" s="15" t="s">
        <v>70</v>
      </c>
      <c r="B14" s="16">
        <v>0.4</v>
      </c>
      <c r="C14" s="17">
        <f>SUM(D15:D16)</f>
        <v>0</v>
      </c>
      <c r="D14" s="16">
        <f t="shared" si="0"/>
        <v>0</v>
      </c>
      <c r="E14" s="15"/>
    </row>
    <row r="15" spans="1:5" ht="27">
      <c r="A15" s="25" t="s">
        <v>71</v>
      </c>
      <c r="B15" s="26">
        <v>0.5</v>
      </c>
      <c r="C15" s="27"/>
      <c r="D15" s="26">
        <f t="shared" si="0"/>
        <v>0</v>
      </c>
      <c r="E15" s="25"/>
    </row>
    <row r="16" spans="1:5" ht="27">
      <c r="A16" s="18" t="s">
        <v>72</v>
      </c>
      <c r="B16" s="19">
        <v>0.5</v>
      </c>
      <c r="C16" s="20"/>
      <c r="D16" s="19">
        <f t="shared" si="0"/>
        <v>0</v>
      </c>
      <c r="E16" s="18"/>
    </row>
    <row r="17" spans="1:5" ht="17.25" customHeight="1">
      <c r="A17" s="15" t="s">
        <v>73</v>
      </c>
      <c r="B17" s="16">
        <v>0.1</v>
      </c>
      <c r="C17" s="17">
        <f>SUM(D18)</f>
        <v>0</v>
      </c>
      <c r="D17" s="16">
        <f t="shared" si="0"/>
        <v>0</v>
      </c>
      <c r="E17" s="15"/>
    </row>
    <row r="18" spans="1:5" ht="15">
      <c r="A18" s="18" t="s">
        <v>74</v>
      </c>
      <c r="B18" s="19">
        <v>1</v>
      </c>
      <c r="C18" s="20"/>
      <c r="D18" s="19">
        <f t="shared" si="0"/>
        <v>0</v>
      </c>
      <c r="E18" s="18"/>
    </row>
    <row r="19" spans="1:5" ht="30.75" customHeight="1">
      <c r="A19" s="15" t="s">
        <v>75</v>
      </c>
      <c r="B19" s="16">
        <v>0.05</v>
      </c>
      <c r="C19" s="17">
        <f>SUM(D20:D21)</f>
        <v>0</v>
      </c>
      <c r="D19" s="16">
        <f t="shared" si="0"/>
        <v>0</v>
      </c>
      <c r="E19" s="15"/>
    </row>
    <row r="20" spans="1:5" ht="21.75" customHeight="1">
      <c r="A20" s="18" t="s">
        <v>76</v>
      </c>
      <c r="B20" s="19">
        <v>0.5</v>
      </c>
      <c r="C20" s="20"/>
      <c r="D20" s="19">
        <f t="shared" si="0"/>
        <v>0</v>
      </c>
      <c r="E20" s="18"/>
    </row>
    <row r="21" spans="1:5" ht="27">
      <c r="A21" s="18" t="s">
        <v>77</v>
      </c>
      <c r="B21" s="19">
        <v>0.5</v>
      </c>
      <c r="C21" s="20"/>
      <c r="D21" s="19">
        <f t="shared" si="0"/>
        <v>0</v>
      </c>
      <c r="E21" s="18"/>
    </row>
    <row r="22" spans="1:5" ht="33.75" customHeight="1">
      <c r="A22" s="15" t="s">
        <v>78</v>
      </c>
      <c r="B22" s="16">
        <v>0.05</v>
      </c>
      <c r="C22" s="17">
        <f>SUM(D23)</f>
        <v>0</v>
      </c>
      <c r="D22" s="16">
        <f t="shared" si="0"/>
        <v>0</v>
      </c>
      <c r="E22" s="15"/>
    </row>
    <row r="23" spans="1:5" ht="27">
      <c r="A23" s="18" t="s">
        <v>79</v>
      </c>
      <c r="B23" s="19">
        <v>1</v>
      </c>
      <c r="C23" s="20"/>
      <c r="D23" s="19">
        <f t="shared" si="0"/>
        <v>0</v>
      </c>
      <c r="E23" s="18"/>
    </row>
    <row r="24" spans="1:5" ht="15">
      <c r="A24" s="28" t="s">
        <v>57</v>
      </c>
      <c r="B24" s="19">
        <f>SUM(B5,B8,B11,B14,B17,B19,B22)</f>
        <v>1</v>
      </c>
      <c r="C24" s="19">
        <f>SUM(C5,C8,C11,C14,C17,C19,C22)</f>
        <v>0</v>
      </c>
      <c r="D24" s="19">
        <f>SUM(D5,D8,D11,D14,D17,D19,D22)</f>
        <v>0</v>
      </c>
      <c r="E24" s="15" t="s">
        <v>58</v>
      </c>
    </row>
    <row r="25" spans="1:5" ht="15">
      <c r="A25" s="29"/>
      <c r="B25" s="29"/>
      <c r="C25" s="29"/>
      <c r="D25" s="29"/>
      <c r="E25" s="29"/>
    </row>
    <row r="26" spans="1:5" ht="15">
      <c r="A26" s="181" t="s">
        <v>80</v>
      </c>
      <c r="B26" s="181"/>
      <c r="C26" s="181"/>
      <c r="D26" s="181"/>
      <c r="E26" s="181"/>
    </row>
    <row r="27" spans="1:5" ht="15">
      <c r="A27" s="29"/>
      <c r="B27" s="29"/>
      <c r="C27" s="29"/>
      <c r="D27" s="29"/>
      <c r="E27" s="29"/>
    </row>
    <row r="28" spans="1:5" ht="15">
      <c r="A28" s="181" t="s">
        <v>81</v>
      </c>
      <c r="B28" s="181"/>
      <c r="C28" s="181"/>
      <c r="D28" s="181"/>
      <c r="E28" s="181"/>
    </row>
    <row r="29" spans="1:5" ht="15">
      <c r="A29" s="181"/>
      <c r="B29" s="181"/>
      <c r="C29" s="181"/>
      <c r="D29" s="181"/>
      <c r="E29" s="181"/>
    </row>
  </sheetData>
  <sheetProtection/>
  <mergeCells count="5">
    <mergeCell ref="A29:E29"/>
    <mergeCell ref="A1:E1"/>
    <mergeCell ref="A3:E3"/>
    <mergeCell ref="A26:E26"/>
    <mergeCell ref="A28:E28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77"/>
  <sheetViews>
    <sheetView tabSelected="1" view="pageBreakPreview" zoomScale="67" zoomScaleNormal="80" zoomScaleSheetLayoutView="67" zoomScalePageLayoutView="0" workbookViewId="0" topLeftCell="A4">
      <pane xSplit="7" ySplit="6" topLeftCell="H10" activePane="bottomRight" state="frozen"/>
      <selection pane="topLeft" activeCell="A4" sqref="A4"/>
      <selection pane="topRight" activeCell="I4" sqref="I4"/>
      <selection pane="bottomLeft" activeCell="A12" sqref="A12"/>
      <selection pane="bottomRight" activeCell="E34" sqref="E34"/>
    </sheetView>
  </sheetViews>
  <sheetFormatPr defaultColWidth="9.140625" defaultRowHeight="15"/>
  <cols>
    <col min="1" max="1" width="4.28125" style="12" customWidth="1"/>
    <col min="2" max="2" width="37.8515625" style="12" customWidth="1"/>
    <col min="3" max="3" width="31.8515625" style="12" customWidth="1"/>
    <col min="4" max="4" width="16.7109375" style="31" customWidth="1"/>
    <col min="5" max="5" width="11.421875" style="32" customWidth="1"/>
    <col min="6" max="6" width="11.00390625" style="32" customWidth="1"/>
    <col min="7" max="52" width="11.00390625" style="12" customWidth="1"/>
    <col min="53" max="53" width="40.57421875" style="139" customWidth="1"/>
    <col min="54" max="54" width="60.00390625" style="139" customWidth="1"/>
    <col min="55" max="16384" width="9.140625" style="33" customWidth="1"/>
  </cols>
  <sheetData>
    <row r="1" spans="2:54" ht="18" customHeight="1" hidden="1">
      <c r="B1" s="108" t="s">
        <v>265</v>
      </c>
      <c r="C1" s="108" t="s">
        <v>265</v>
      </c>
      <c r="D1" s="109"/>
      <c r="E1" s="110"/>
      <c r="F1" s="110"/>
      <c r="G1" s="12" t="s">
        <v>264</v>
      </c>
      <c r="AX1" s="12" t="s">
        <v>260</v>
      </c>
      <c r="BA1" s="138"/>
      <c r="BB1" s="138"/>
    </row>
    <row r="2" spans="2:54" ht="16.5" customHeight="1" hidden="1">
      <c r="B2" s="114" t="s">
        <v>268</v>
      </c>
      <c r="C2" s="114" t="s">
        <v>268</v>
      </c>
      <c r="D2" s="109"/>
      <c r="E2" s="110"/>
      <c r="F2" s="110"/>
      <c r="G2" s="114" t="s">
        <v>259</v>
      </c>
      <c r="AX2" s="12" t="s">
        <v>261</v>
      </c>
      <c r="BA2" s="138"/>
      <c r="BB2" s="138"/>
    </row>
    <row r="3" spans="2:52" ht="18" customHeight="1" hidden="1">
      <c r="B3" s="115"/>
      <c r="C3" s="115"/>
      <c r="D3" s="109" t="s">
        <v>266</v>
      </c>
      <c r="E3" s="110"/>
      <c r="F3" s="110"/>
      <c r="G3" s="115"/>
      <c r="H3" s="116"/>
      <c r="I3" s="109" t="s">
        <v>267</v>
      </c>
      <c r="AX3" s="12" t="s">
        <v>262</v>
      </c>
      <c r="AY3" s="33"/>
      <c r="AZ3" s="33"/>
    </row>
    <row r="4" spans="5:54" ht="12" customHeight="1">
      <c r="E4" s="31"/>
      <c r="F4" s="31"/>
      <c r="BA4" s="138"/>
      <c r="BB4" s="138"/>
    </row>
    <row r="5" spans="4:54" ht="12" customHeight="1">
      <c r="D5" s="211" t="s">
        <v>306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BA5" s="138"/>
      <c r="BB5" s="138"/>
    </row>
    <row r="6" spans="2:52" ht="56.25" customHeight="1">
      <c r="B6" s="122"/>
      <c r="C6" s="122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118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2"/>
      <c r="AZ6" s="112"/>
    </row>
    <row r="7" spans="1:54" ht="17.25" customHeight="1">
      <c r="A7" s="212" t="s">
        <v>0</v>
      </c>
      <c r="B7" s="215" t="s">
        <v>292</v>
      </c>
      <c r="C7" s="215" t="s">
        <v>293</v>
      </c>
      <c r="D7" s="215" t="s">
        <v>1</v>
      </c>
      <c r="E7" s="215" t="s">
        <v>294</v>
      </c>
      <c r="F7" s="215"/>
      <c r="G7" s="215"/>
      <c r="H7" s="216" t="s">
        <v>37</v>
      </c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7" t="s">
        <v>275</v>
      </c>
      <c r="BB7" s="217" t="s">
        <v>272</v>
      </c>
    </row>
    <row r="8" spans="1:54" ht="18" customHeight="1">
      <c r="A8" s="213"/>
      <c r="B8" s="215"/>
      <c r="C8" s="215"/>
      <c r="D8" s="215"/>
      <c r="E8" s="215"/>
      <c r="F8" s="215"/>
      <c r="G8" s="215"/>
      <c r="H8" s="200" t="s">
        <v>18</v>
      </c>
      <c r="I8" s="200"/>
      <c r="J8" s="201"/>
      <c r="K8" s="199" t="s">
        <v>19</v>
      </c>
      <c r="L8" s="200"/>
      <c r="M8" s="201"/>
      <c r="N8" s="199" t="s">
        <v>23</v>
      </c>
      <c r="O8" s="200"/>
      <c r="P8" s="201"/>
      <c r="Q8" s="199" t="s">
        <v>24</v>
      </c>
      <c r="R8" s="200"/>
      <c r="S8" s="201"/>
      <c r="T8" s="199" t="s">
        <v>25</v>
      </c>
      <c r="U8" s="200"/>
      <c r="V8" s="201"/>
      <c r="W8" s="199" t="s">
        <v>26</v>
      </c>
      <c r="X8" s="200"/>
      <c r="Y8" s="201"/>
      <c r="Z8" s="199" t="s">
        <v>27</v>
      </c>
      <c r="AA8" s="200"/>
      <c r="AB8" s="201"/>
      <c r="AC8" s="199" t="s">
        <v>28</v>
      </c>
      <c r="AD8" s="200"/>
      <c r="AE8" s="201"/>
      <c r="AF8" s="199" t="s">
        <v>29</v>
      </c>
      <c r="AG8" s="200"/>
      <c r="AH8" s="201"/>
      <c r="AI8" s="199" t="s">
        <v>30</v>
      </c>
      <c r="AJ8" s="200"/>
      <c r="AK8" s="201"/>
      <c r="AL8" s="199" t="s">
        <v>31</v>
      </c>
      <c r="AM8" s="200"/>
      <c r="AN8" s="201"/>
      <c r="AO8" s="199" t="s">
        <v>32</v>
      </c>
      <c r="AP8" s="200"/>
      <c r="AQ8" s="201"/>
      <c r="AR8" s="199" t="s">
        <v>33</v>
      </c>
      <c r="AS8" s="200"/>
      <c r="AT8" s="201"/>
      <c r="AU8" s="199" t="s">
        <v>34</v>
      </c>
      <c r="AV8" s="200"/>
      <c r="AW8" s="201"/>
      <c r="AX8" s="215" t="s">
        <v>35</v>
      </c>
      <c r="AY8" s="215"/>
      <c r="AZ8" s="215"/>
      <c r="BA8" s="217"/>
      <c r="BB8" s="217"/>
    </row>
    <row r="9" spans="1:54" ht="33" customHeight="1">
      <c r="A9" s="214"/>
      <c r="B9" s="215"/>
      <c r="C9" s="215"/>
      <c r="D9" s="215"/>
      <c r="E9" s="113" t="s">
        <v>258</v>
      </c>
      <c r="F9" s="113" t="s">
        <v>22</v>
      </c>
      <c r="G9" s="113" t="s">
        <v>274</v>
      </c>
      <c r="H9" s="113" t="s">
        <v>258</v>
      </c>
      <c r="I9" s="113" t="s">
        <v>22</v>
      </c>
      <c r="J9" s="113" t="s">
        <v>274</v>
      </c>
      <c r="K9" s="113" t="s">
        <v>258</v>
      </c>
      <c r="L9" s="113" t="s">
        <v>22</v>
      </c>
      <c r="M9" s="113" t="s">
        <v>274</v>
      </c>
      <c r="N9" s="113" t="s">
        <v>258</v>
      </c>
      <c r="O9" s="113" t="s">
        <v>22</v>
      </c>
      <c r="P9" s="113" t="s">
        <v>274</v>
      </c>
      <c r="Q9" s="113" t="s">
        <v>258</v>
      </c>
      <c r="R9" s="113" t="s">
        <v>22</v>
      </c>
      <c r="S9" s="113" t="s">
        <v>274</v>
      </c>
      <c r="T9" s="113" t="s">
        <v>258</v>
      </c>
      <c r="U9" s="113" t="s">
        <v>22</v>
      </c>
      <c r="V9" s="113" t="s">
        <v>274</v>
      </c>
      <c r="W9" s="113" t="s">
        <v>258</v>
      </c>
      <c r="X9" s="113" t="s">
        <v>22</v>
      </c>
      <c r="Y9" s="113" t="s">
        <v>274</v>
      </c>
      <c r="Z9" s="113" t="s">
        <v>258</v>
      </c>
      <c r="AA9" s="113" t="s">
        <v>22</v>
      </c>
      <c r="AB9" s="113" t="s">
        <v>274</v>
      </c>
      <c r="AC9" s="113" t="s">
        <v>258</v>
      </c>
      <c r="AD9" s="113" t="s">
        <v>22</v>
      </c>
      <c r="AE9" s="113" t="s">
        <v>274</v>
      </c>
      <c r="AF9" s="113" t="s">
        <v>258</v>
      </c>
      <c r="AG9" s="113" t="s">
        <v>22</v>
      </c>
      <c r="AH9" s="113" t="s">
        <v>274</v>
      </c>
      <c r="AI9" s="113" t="s">
        <v>258</v>
      </c>
      <c r="AJ9" s="113" t="s">
        <v>22</v>
      </c>
      <c r="AK9" s="113" t="s">
        <v>274</v>
      </c>
      <c r="AL9" s="113" t="s">
        <v>258</v>
      </c>
      <c r="AM9" s="113" t="s">
        <v>22</v>
      </c>
      <c r="AN9" s="113" t="s">
        <v>274</v>
      </c>
      <c r="AO9" s="113" t="s">
        <v>258</v>
      </c>
      <c r="AP9" s="113" t="s">
        <v>22</v>
      </c>
      <c r="AQ9" s="113" t="s">
        <v>274</v>
      </c>
      <c r="AR9" s="113" t="s">
        <v>258</v>
      </c>
      <c r="AS9" s="113" t="s">
        <v>22</v>
      </c>
      <c r="AT9" s="113" t="s">
        <v>274</v>
      </c>
      <c r="AU9" s="113" t="s">
        <v>258</v>
      </c>
      <c r="AV9" s="113" t="s">
        <v>22</v>
      </c>
      <c r="AW9" s="113" t="s">
        <v>274</v>
      </c>
      <c r="AX9" s="113" t="s">
        <v>258</v>
      </c>
      <c r="AY9" s="113" t="s">
        <v>22</v>
      </c>
      <c r="AZ9" s="113" t="s">
        <v>274</v>
      </c>
      <c r="BA9" s="217"/>
      <c r="BB9" s="217"/>
    </row>
    <row r="10" spans="1:54" ht="25.5" customHeight="1">
      <c r="A10" s="215" t="s">
        <v>263</v>
      </c>
      <c r="B10" s="218" t="s">
        <v>284</v>
      </c>
      <c r="C10" s="218" t="s">
        <v>301</v>
      </c>
      <c r="D10" s="40" t="s">
        <v>42</v>
      </c>
      <c r="E10" s="123">
        <f>SUM(E11:E14)</f>
        <v>17638.8</v>
      </c>
      <c r="F10" s="123">
        <f>SUM(F11:F14)</f>
        <v>2698.8</v>
      </c>
      <c r="G10" s="123">
        <f>F10/E10*100</f>
        <v>15.300360568746175</v>
      </c>
      <c r="H10" s="123">
        <f>SUM(H12:H14)</f>
        <v>0</v>
      </c>
      <c r="I10" s="123">
        <f>SUM(I12:I14)</f>
        <v>0</v>
      </c>
      <c r="J10" s="123">
        <v>0</v>
      </c>
      <c r="K10" s="123">
        <f>SUM(K12:K14)</f>
        <v>1778.3</v>
      </c>
      <c r="L10" s="123">
        <f>SUM(L12:L14)</f>
        <v>1279.4</v>
      </c>
      <c r="M10" s="123">
        <f>L10/K10*100</f>
        <v>71.94511612213913</v>
      </c>
      <c r="N10" s="123">
        <f>SUM(N12:N14)</f>
        <v>2433.4</v>
      </c>
      <c r="O10" s="123">
        <f>SUM(O12:O14)</f>
        <v>1419.4</v>
      </c>
      <c r="P10" s="123">
        <f>O10/N10*100</f>
        <v>58.329908769622755</v>
      </c>
      <c r="Q10" s="123">
        <f>N10+K10+H10</f>
        <v>4211.7</v>
      </c>
      <c r="R10" s="123">
        <f>O10+L10+I10</f>
        <v>2698.8</v>
      </c>
      <c r="S10" s="123">
        <f>R10/Q10*100</f>
        <v>64.07863807963531</v>
      </c>
      <c r="T10" s="123">
        <f>SUM(T12:T14)</f>
        <v>2259.8</v>
      </c>
      <c r="U10" s="123">
        <f>SUM(U12:U14)</f>
        <v>0</v>
      </c>
      <c r="V10" s="123">
        <f>U10/T10*100</f>
        <v>0</v>
      </c>
      <c r="W10" s="123">
        <f>SUM(W12:W14)</f>
        <v>1819.1</v>
      </c>
      <c r="X10" s="123">
        <f>SUM(X12:X14)</f>
        <v>0</v>
      </c>
      <c r="Y10" s="123">
        <f>X10/W10*100</f>
        <v>0</v>
      </c>
      <c r="Z10" s="123">
        <f>SUM(Z12:Z14)</f>
        <v>2689</v>
      </c>
      <c r="AA10" s="123">
        <f>SUM(AA12:AA14)</f>
        <v>0</v>
      </c>
      <c r="AB10" s="123">
        <f>AA10/Z10*100</f>
        <v>0</v>
      </c>
      <c r="AC10" s="123">
        <f aca="true" t="shared" si="0" ref="AC10:AD14">Z10+W10+T10+Q10</f>
        <v>10979.6</v>
      </c>
      <c r="AD10" s="123">
        <f t="shared" si="0"/>
        <v>2698.8</v>
      </c>
      <c r="AE10" s="123">
        <f>AD10/AC10*100</f>
        <v>24.580130423694854</v>
      </c>
      <c r="AF10" s="123">
        <f>SUM(AF12:AF14)</f>
        <v>1056.5</v>
      </c>
      <c r="AG10" s="123">
        <f>SUM(AG12:AG14)</f>
        <v>0</v>
      </c>
      <c r="AH10" s="123">
        <f>AG10/AF10*100</f>
        <v>0</v>
      </c>
      <c r="AI10" s="123">
        <f>SUM(AI12:AI14)</f>
        <v>763.1</v>
      </c>
      <c r="AJ10" s="123">
        <f>SUM(AJ12:AJ14)</f>
        <v>0</v>
      </c>
      <c r="AK10" s="123">
        <f>AJ10/AI10*100</f>
        <v>0</v>
      </c>
      <c r="AL10" s="123">
        <f>SUM(AL12:AL14)</f>
        <v>1304.5</v>
      </c>
      <c r="AM10" s="123">
        <f>SUM(AM12:AM14)</f>
        <v>0</v>
      </c>
      <c r="AN10" s="123">
        <f>AM10/AL10*100</f>
        <v>0</v>
      </c>
      <c r="AO10" s="123">
        <f>AL10+AI10+AF10+AC10</f>
        <v>14103.7</v>
      </c>
      <c r="AP10" s="123">
        <f>AJ10+AM10+AG10+AD10</f>
        <v>2698.8</v>
      </c>
      <c r="AQ10" s="123">
        <f>AP10/AO10*100</f>
        <v>19.135404184717487</v>
      </c>
      <c r="AR10" s="123">
        <f>SUM(AR12:AR14)</f>
        <v>1073.6</v>
      </c>
      <c r="AS10" s="123">
        <f>SUM(AS12:AS14)</f>
        <v>0</v>
      </c>
      <c r="AT10" s="123">
        <f>AS10/AR10*100</f>
        <v>0</v>
      </c>
      <c r="AU10" s="123">
        <f>SUM(AU12:AU14)</f>
        <v>1261.9</v>
      </c>
      <c r="AV10" s="123">
        <f>SUM(AV12:AV14)</f>
        <v>0</v>
      </c>
      <c r="AW10" s="123">
        <f>SUM(AW12:AW14)</f>
        <v>100</v>
      </c>
      <c r="AX10" s="123">
        <f>SUM(AX12:AX14)</f>
        <v>1199.6</v>
      </c>
      <c r="AY10" s="123">
        <f>SUM(AY12:AY14)</f>
        <v>0</v>
      </c>
      <c r="AZ10" s="123">
        <f>AY10/AX10*100</f>
        <v>0</v>
      </c>
      <c r="BA10" s="221" t="s">
        <v>307</v>
      </c>
      <c r="BB10" s="221" t="s">
        <v>308</v>
      </c>
    </row>
    <row r="11" spans="1:54" ht="27" customHeight="1">
      <c r="A11" s="215"/>
      <c r="B11" s="219"/>
      <c r="C11" s="219"/>
      <c r="D11" s="40" t="s">
        <v>38</v>
      </c>
      <c r="E11" s="152">
        <f aca="true" t="shared" si="1" ref="E11:F14">AO11+AR11+AU11+AX11</f>
        <v>0</v>
      </c>
      <c r="F11" s="123">
        <f t="shared" si="1"/>
        <v>0</v>
      </c>
      <c r="G11" s="123">
        <v>0</v>
      </c>
      <c r="H11" s="123">
        <v>0</v>
      </c>
      <c r="I11" s="123">
        <v>0</v>
      </c>
      <c r="J11" s="123">
        <v>0</v>
      </c>
      <c r="K11" s="123">
        <v>0</v>
      </c>
      <c r="L11" s="123">
        <v>0</v>
      </c>
      <c r="M11" s="123">
        <v>0</v>
      </c>
      <c r="N11" s="123">
        <v>0</v>
      </c>
      <c r="O11" s="123">
        <v>0</v>
      </c>
      <c r="P11" s="123">
        <v>0</v>
      </c>
      <c r="Q11" s="123">
        <f>N11+K11+H11</f>
        <v>0</v>
      </c>
      <c r="R11" s="123">
        <f aca="true" t="shared" si="2" ref="R11:R25">O11+L11+I11</f>
        <v>0</v>
      </c>
      <c r="S11" s="123">
        <v>0</v>
      </c>
      <c r="T11" s="123">
        <v>0</v>
      </c>
      <c r="U11" s="123">
        <v>0</v>
      </c>
      <c r="V11" s="123">
        <v>0</v>
      </c>
      <c r="W11" s="123">
        <v>0</v>
      </c>
      <c r="X11" s="123">
        <v>0</v>
      </c>
      <c r="Y11" s="123">
        <v>0</v>
      </c>
      <c r="Z11" s="123">
        <v>0</v>
      </c>
      <c r="AA11" s="123">
        <v>0</v>
      </c>
      <c r="AB11" s="123">
        <v>0</v>
      </c>
      <c r="AC11" s="123">
        <f t="shared" si="0"/>
        <v>0</v>
      </c>
      <c r="AD11" s="123">
        <f t="shared" si="0"/>
        <v>0</v>
      </c>
      <c r="AE11" s="123">
        <v>0</v>
      </c>
      <c r="AF11" s="123">
        <v>0</v>
      </c>
      <c r="AG11" s="123">
        <v>0</v>
      </c>
      <c r="AH11" s="123">
        <v>0</v>
      </c>
      <c r="AI11" s="123">
        <v>0</v>
      </c>
      <c r="AJ11" s="123">
        <v>0</v>
      </c>
      <c r="AK11" s="123">
        <v>0</v>
      </c>
      <c r="AL11" s="152">
        <v>0</v>
      </c>
      <c r="AM11" s="123">
        <v>0</v>
      </c>
      <c r="AN11" s="123">
        <v>0</v>
      </c>
      <c r="AO11" s="123">
        <f>AL11+AI11+AF11+AC11</f>
        <v>0</v>
      </c>
      <c r="AP11" s="123">
        <f>AJ11+AM11+AG11+AD11</f>
        <v>0</v>
      </c>
      <c r="AQ11" s="123">
        <v>0</v>
      </c>
      <c r="AR11" s="123">
        <v>0</v>
      </c>
      <c r="AS11" s="123">
        <v>0</v>
      </c>
      <c r="AT11" s="123">
        <v>0</v>
      </c>
      <c r="AU11" s="123">
        <v>0</v>
      </c>
      <c r="AV11" s="123">
        <v>0</v>
      </c>
      <c r="AW11" s="123">
        <v>0</v>
      </c>
      <c r="AX11" s="123">
        <v>0</v>
      </c>
      <c r="AY11" s="123">
        <v>0</v>
      </c>
      <c r="AZ11" s="123">
        <v>0</v>
      </c>
      <c r="BA11" s="222"/>
      <c r="BB11" s="222"/>
    </row>
    <row r="12" spans="1:54" ht="28.5" customHeight="1">
      <c r="A12" s="215"/>
      <c r="B12" s="219"/>
      <c r="C12" s="219"/>
      <c r="D12" s="119" t="s">
        <v>273</v>
      </c>
      <c r="E12" s="152">
        <f t="shared" si="1"/>
        <v>0</v>
      </c>
      <c r="F12" s="123">
        <f t="shared" si="1"/>
        <v>0</v>
      </c>
      <c r="G12" s="123">
        <v>0</v>
      </c>
      <c r="H12" s="123">
        <v>0</v>
      </c>
      <c r="I12" s="123">
        <v>0</v>
      </c>
      <c r="J12" s="123">
        <v>0</v>
      </c>
      <c r="K12" s="123">
        <v>0</v>
      </c>
      <c r="L12" s="123">
        <v>0</v>
      </c>
      <c r="M12" s="123">
        <v>0</v>
      </c>
      <c r="N12" s="123">
        <v>0</v>
      </c>
      <c r="O12" s="123">
        <v>0</v>
      </c>
      <c r="P12" s="123">
        <v>0</v>
      </c>
      <c r="Q12" s="123">
        <f>N12+K12+H12</f>
        <v>0</v>
      </c>
      <c r="R12" s="123">
        <f t="shared" si="2"/>
        <v>0</v>
      </c>
      <c r="S12" s="123">
        <v>0</v>
      </c>
      <c r="T12" s="123">
        <v>0</v>
      </c>
      <c r="U12" s="123">
        <v>0</v>
      </c>
      <c r="V12" s="123">
        <v>0</v>
      </c>
      <c r="W12" s="123">
        <v>0</v>
      </c>
      <c r="X12" s="123">
        <v>0</v>
      </c>
      <c r="Y12" s="123">
        <v>0</v>
      </c>
      <c r="Z12" s="123">
        <v>0</v>
      </c>
      <c r="AA12" s="123">
        <v>0</v>
      </c>
      <c r="AB12" s="123">
        <v>0</v>
      </c>
      <c r="AC12" s="123">
        <f t="shared" si="0"/>
        <v>0</v>
      </c>
      <c r="AD12" s="123">
        <f t="shared" si="0"/>
        <v>0</v>
      </c>
      <c r="AE12" s="123">
        <v>0</v>
      </c>
      <c r="AF12" s="123">
        <v>0</v>
      </c>
      <c r="AG12" s="123">
        <v>0</v>
      </c>
      <c r="AH12" s="123">
        <v>0</v>
      </c>
      <c r="AI12" s="123">
        <v>0</v>
      </c>
      <c r="AJ12" s="123">
        <v>0</v>
      </c>
      <c r="AK12" s="123">
        <v>0</v>
      </c>
      <c r="AL12" s="152">
        <v>0</v>
      </c>
      <c r="AM12" s="123">
        <v>0</v>
      </c>
      <c r="AN12" s="123">
        <v>0</v>
      </c>
      <c r="AO12" s="123">
        <f>AL12+AI12+AF12+AC12</f>
        <v>0</v>
      </c>
      <c r="AP12" s="123">
        <f>AJ12+AM12+AG12+AD12</f>
        <v>0</v>
      </c>
      <c r="AQ12" s="123">
        <v>0</v>
      </c>
      <c r="AR12" s="123">
        <v>0</v>
      </c>
      <c r="AS12" s="123">
        <v>0</v>
      </c>
      <c r="AT12" s="123">
        <v>0</v>
      </c>
      <c r="AU12" s="123">
        <v>0</v>
      </c>
      <c r="AV12" s="123">
        <v>0</v>
      </c>
      <c r="AW12" s="123">
        <v>0</v>
      </c>
      <c r="AX12" s="123">
        <v>0</v>
      </c>
      <c r="AY12" s="123">
        <v>0</v>
      </c>
      <c r="AZ12" s="123">
        <v>0</v>
      </c>
      <c r="BA12" s="222"/>
      <c r="BB12" s="222"/>
    </row>
    <row r="13" spans="1:54" ht="31.5" customHeight="1">
      <c r="A13" s="215"/>
      <c r="B13" s="219"/>
      <c r="C13" s="219"/>
      <c r="D13" s="119" t="s">
        <v>286</v>
      </c>
      <c r="E13" s="123">
        <f t="shared" si="1"/>
        <v>17638.8</v>
      </c>
      <c r="F13" s="123">
        <f t="shared" si="1"/>
        <v>2698.8</v>
      </c>
      <c r="G13" s="123">
        <f>F13/E13*100</f>
        <v>15.300360568746175</v>
      </c>
      <c r="H13" s="123">
        <v>0</v>
      </c>
      <c r="I13" s="123">
        <v>0</v>
      </c>
      <c r="J13" s="123">
        <v>0</v>
      </c>
      <c r="K13" s="123">
        <v>1778.3</v>
      </c>
      <c r="L13" s="123">
        <v>1279.4</v>
      </c>
      <c r="M13" s="123">
        <f>L13/K13*100</f>
        <v>71.94511612213913</v>
      </c>
      <c r="N13" s="123">
        <v>2433.4</v>
      </c>
      <c r="O13" s="123">
        <v>1419.4</v>
      </c>
      <c r="P13" s="123">
        <f>O13/N13*100</f>
        <v>58.329908769622755</v>
      </c>
      <c r="Q13" s="123">
        <f>N13+K13+H13</f>
        <v>4211.7</v>
      </c>
      <c r="R13" s="123">
        <f>O13+L13+I13</f>
        <v>2698.8</v>
      </c>
      <c r="S13" s="123">
        <f>R13/Q13*100</f>
        <v>64.07863807963531</v>
      </c>
      <c r="T13" s="123">
        <v>2259.8</v>
      </c>
      <c r="U13" s="123">
        <v>0</v>
      </c>
      <c r="V13" s="123">
        <f>U13/T13*100</f>
        <v>0</v>
      </c>
      <c r="W13" s="123">
        <v>1819.1</v>
      </c>
      <c r="X13" s="123">
        <v>0</v>
      </c>
      <c r="Y13" s="123">
        <f>X13/W13*100</f>
        <v>0</v>
      </c>
      <c r="Z13" s="123">
        <v>2689</v>
      </c>
      <c r="AA13" s="123">
        <v>0</v>
      </c>
      <c r="AB13" s="123">
        <f>AA13/Z13*100</f>
        <v>0</v>
      </c>
      <c r="AC13" s="123">
        <f t="shared" si="0"/>
        <v>10979.6</v>
      </c>
      <c r="AD13" s="123">
        <f t="shared" si="0"/>
        <v>2698.8</v>
      </c>
      <c r="AE13" s="123">
        <f>AD13/AC13*100</f>
        <v>24.580130423694854</v>
      </c>
      <c r="AF13" s="123">
        <v>1056.5</v>
      </c>
      <c r="AG13" s="123">
        <v>0</v>
      </c>
      <c r="AH13" s="123">
        <f>AG13/AF13*100</f>
        <v>0</v>
      </c>
      <c r="AI13" s="123">
        <v>763.1</v>
      </c>
      <c r="AJ13" s="123">
        <v>0</v>
      </c>
      <c r="AK13" s="123">
        <f>AJ13/AI13*100</f>
        <v>0</v>
      </c>
      <c r="AL13" s="123">
        <v>1304.5</v>
      </c>
      <c r="AM13" s="123">
        <v>0</v>
      </c>
      <c r="AN13" s="123">
        <f>AM13/AL13*100</f>
        <v>0</v>
      </c>
      <c r="AO13" s="123">
        <f>AL13+AI13+AF13+AC13</f>
        <v>14103.7</v>
      </c>
      <c r="AP13" s="123">
        <f>AJ13+AM13+AG13+AD13</f>
        <v>2698.8</v>
      </c>
      <c r="AQ13" s="123">
        <f>AP13/AO13*100</f>
        <v>19.135404184717487</v>
      </c>
      <c r="AR13" s="123">
        <v>1073.6</v>
      </c>
      <c r="AS13" s="123">
        <v>0</v>
      </c>
      <c r="AT13" s="123">
        <f>AS13/AR13*100</f>
        <v>0</v>
      </c>
      <c r="AU13" s="123">
        <v>1261.9</v>
      </c>
      <c r="AV13" s="123">
        <v>0</v>
      </c>
      <c r="AW13" s="123">
        <v>100</v>
      </c>
      <c r="AX13" s="123">
        <v>1199.6</v>
      </c>
      <c r="AY13" s="123">
        <v>0</v>
      </c>
      <c r="AZ13" s="123">
        <f>AY13/AX13*100</f>
        <v>0</v>
      </c>
      <c r="BA13" s="222"/>
      <c r="BB13" s="222"/>
    </row>
    <row r="14" spans="1:54" ht="141.75" customHeight="1">
      <c r="A14" s="215"/>
      <c r="B14" s="220"/>
      <c r="C14" s="220"/>
      <c r="D14" s="124" t="s">
        <v>287</v>
      </c>
      <c r="E14" s="152">
        <f t="shared" si="1"/>
        <v>0</v>
      </c>
      <c r="F14" s="123">
        <f t="shared" si="1"/>
        <v>0</v>
      </c>
      <c r="G14" s="123">
        <v>0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  <c r="M14" s="123">
        <v>0</v>
      </c>
      <c r="N14" s="123">
        <v>0</v>
      </c>
      <c r="O14" s="123">
        <v>0</v>
      </c>
      <c r="P14" s="123">
        <v>0</v>
      </c>
      <c r="Q14" s="123">
        <f>N14+K14+H14</f>
        <v>0</v>
      </c>
      <c r="R14" s="123">
        <f t="shared" si="2"/>
        <v>0</v>
      </c>
      <c r="S14" s="123">
        <v>0</v>
      </c>
      <c r="T14" s="123">
        <v>0</v>
      </c>
      <c r="U14" s="123">
        <v>0</v>
      </c>
      <c r="V14" s="123">
        <v>0</v>
      </c>
      <c r="W14" s="123">
        <v>0</v>
      </c>
      <c r="X14" s="123">
        <v>0</v>
      </c>
      <c r="Y14" s="123">
        <v>0</v>
      </c>
      <c r="Z14" s="123">
        <v>0</v>
      </c>
      <c r="AA14" s="123">
        <v>0</v>
      </c>
      <c r="AB14" s="123">
        <v>0</v>
      </c>
      <c r="AC14" s="123">
        <f t="shared" si="0"/>
        <v>0</v>
      </c>
      <c r="AD14" s="123">
        <f t="shared" si="0"/>
        <v>0</v>
      </c>
      <c r="AE14" s="123">
        <v>0</v>
      </c>
      <c r="AF14" s="123">
        <v>0</v>
      </c>
      <c r="AG14" s="123">
        <v>0</v>
      </c>
      <c r="AH14" s="123">
        <v>0</v>
      </c>
      <c r="AI14" s="123">
        <v>0</v>
      </c>
      <c r="AJ14" s="123">
        <v>0</v>
      </c>
      <c r="AK14" s="123">
        <v>0</v>
      </c>
      <c r="AL14" s="152">
        <v>0</v>
      </c>
      <c r="AM14" s="123">
        <v>0</v>
      </c>
      <c r="AN14" s="123">
        <v>0</v>
      </c>
      <c r="AO14" s="123">
        <f>AL14+AI14+AF14+AC14</f>
        <v>0</v>
      </c>
      <c r="AP14" s="123">
        <f>AJ14+AM14+AG14+AD14</f>
        <v>0</v>
      </c>
      <c r="AQ14" s="123">
        <v>0</v>
      </c>
      <c r="AR14" s="123">
        <v>0</v>
      </c>
      <c r="AS14" s="123">
        <v>0</v>
      </c>
      <c r="AT14" s="123">
        <v>0</v>
      </c>
      <c r="AU14" s="123">
        <v>0</v>
      </c>
      <c r="AV14" s="123">
        <v>0</v>
      </c>
      <c r="AW14" s="123">
        <v>0</v>
      </c>
      <c r="AX14" s="123">
        <v>0</v>
      </c>
      <c r="AY14" s="123">
        <v>0</v>
      </c>
      <c r="AZ14" s="123">
        <v>0</v>
      </c>
      <c r="BA14" s="223"/>
      <c r="BB14" s="223"/>
    </row>
    <row r="15" spans="1:54" ht="12.75" customHeight="1" hidden="1">
      <c r="A15" s="36" t="s">
        <v>44</v>
      </c>
      <c r="B15" s="38"/>
      <c r="C15" s="38"/>
      <c r="D15" s="39"/>
      <c r="E15" s="157"/>
      <c r="F15" s="127"/>
      <c r="G15" s="128"/>
      <c r="H15" s="129"/>
      <c r="I15" s="129"/>
      <c r="J15" s="129"/>
      <c r="K15" s="129"/>
      <c r="L15" s="129"/>
      <c r="M15" s="129"/>
      <c r="N15" s="129"/>
      <c r="O15" s="129"/>
      <c r="P15" s="129"/>
      <c r="Q15" s="128"/>
      <c r="R15" s="123">
        <f t="shared" si="2"/>
        <v>0</v>
      </c>
      <c r="S15" s="128"/>
      <c r="T15" s="128"/>
      <c r="U15" s="128"/>
      <c r="V15" s="128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53"/>
      <c r="AM15" s="107"/>
      <c r="AN15" s="107"/>
      <c r="AO15" s="107"/>
      <c r="AP15" s="107"/>
      <c r="AQ15" s="107"/>
      <c r="AR15" s="128"/>
      <c r="AS15" s="128"/>
      <c r="AT15" s="128"/>
      <c r="AU15" s="107"/>
      <c r="AV15" s="107"/>
      <c r="AW15" s="107"/>
      <c r="AX15" s="128"/>
      <c r="AY15" s="130"/>
      <c r="AZ15" s="130"/>
      <c r="BB15" s="33"/>
    </row>
    <row r="16" spans="1:54" ht="12.75" customHeight="1" hidden="1">
      <c r="A16" s="228" t="s">
        <v>257</v>
      </c>
      <c r="B16" s="229"/>
      <c r="C16" s="229"/>
      <c r="D16" s="30" t="s">
        <v>42</v>
      </c>
      <c r="E16" s="158"/>
      <c r="F16" s="131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23">
        <f t="shared" si="2"/>
        <v>0</v>
      </c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54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227"/>
      <c r="BB16" s="216"/>
    </row>
    <row r="17" spans="1:54" ht="38.25" customHeight="1" hidden="1">
      <c r="A17" s="230"/>
      <c r="B17" s="231"/>
      <c r="C17" s="231"/>
      <c r="D17" s="30" t="s">
        <v>3</v>
      </c>
      <c r="E17" s="158"/>
      <c r="F17" s="131"/>
      <c r="G17" s="132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23">
        <f t="shared" si="2"/>
        <v>0</v>
      </c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37"/>
      <c r="AD17" s="37"/>
      <c r="AE17" s="37"/>
      <c r="AF17" s="133"/>
      <c r="AG17" s="133"/>
      <c r="AH17" s="133"/>
      <c r="AI17" s="133"/>
      <c r="AJ17" s="133"/>
      <c r="AK17" s="133"/>
      <c r="AL17" s="155"/>
      <c r="AM17" s="133"/>
      <c r="AN17" s="133"/>
      <c r="AO17" s="37"/>
      <c r="AP17" s="37"/>
      <c r="AQ17" s="37"/>
      <c r="AR17" s="133"/>
      <c r="AS17" s="133"/>
      <c r="AT17" s="133"/>
      <c r="AU17" s="133"/>
      <c r="AV17" s="133"/>
      <c r="AW17" s="133"/>
      <c r="AX17" s="133"/>
      <c r="AY17" s="133"/>
      <c r="AZ17" s="133"/>
      <c r="BA17" s="227"/>
      <c r="BB17" s="216"/>
    </row>
    <row r="18" spans="1:54" ht="27" customHeight="1" hidden="1">
      <c r="A18" s="230"/>
      <c r="B18" s="231"/>
      <c r="C18" s="231"/>
      <c r="D18" s="30" t="s">
        <v>45</v>
      </c>
      <c r="E18" s="158"/>
      <c r="F18" s="131"/>
      <c r="G18" s="132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23">
        <f t="shared" si="2"/>
        <v>0</v>
      </c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37"/>
      <c r="AD18" s="37"/>
      <c r="AE18" s="37"/>
      <c r="AF18" s="133"/>
      <c r="AG18" s="133"/>
      <c r="AH18" s="133"/>
      <c r="AI18" s="133"/>
      <c r="AJ18" s="133"/>
      <c r="AK18" s="133"/>
      <c r="AL18" s="155"/>
      <c r="AM18" s="133"/>
      <c r="AN18" s="133"/>
      <c r="AO18" s="37"/>
      <c r="AP18" s="37"/>
      <c r="AQ18" s="37"/>
      <c r="AR18" s="133"/>
      <c r="AS18" s="133"/>
      <c r="AT18" s="133"/>
      <c r="AU18" s="133"/>
      <c r="AV18" s="133"/>
      <c r="AW18" s="133"/>
      <c r="AX18" s="133"/>
      <c r="AY18" s="133"/>
      <c r="AZ18" s="133"/>
      <c r="BA18" s="227"/>
      <c r="BB18" s="216"/>
    </row>
    <row r="19" spans="1:54" ht="27" customHeight="1" hidden="1">
      <c r="A19" s="228"/>
      <c r="B19" s="229"/>
      <c r="C19" s="229"/>
      <c r="D19" s="30" t="s">
        <v>42</v>
      </c>
      <c r="E19" s="158"/>
      <c r="F19" s="131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23">
        <f t="shared" si="2"/>
        <v>0</v>
      </c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54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4"/>
      <c r="AZ19" s="134"/>
      <c r="BA19" s="140"/>
      <c r="BB19" s="161"/>
    </row>
    <row r="20" spans="1:54" ht="37.5" customHeight="1" hidden="1">
      <c r="A20" s="230"/>
      <c r="B20" s="231"/>
      <c r="C20" s="231"/>
      <c r="D20" s="30" t="s">
        <v>3</v>
      </c>
      <c r="E20" s="158"/>
      <c r="F20" s="131"/>
      <c r="G20" s="132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23">
        <f t="shared" si="2"/>
        <v>0</v>
      </c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37"/>
      <c r="AD20" s="37"/>
      <c r="AE20" s="37"/>
      <c r="AF20" s="133"/>
      <c r="AG20" s="133"/>
      <c r="AH20" s="133"/>
      <c r="AI20" s="133"/>
      <c r="AJ20" s="133"/>
      <c r="AK20" s="133"/>
      <c r="AL20" s="155"/>
      <c r="AM20" s="133"/>
      <c r="AN20" s="133"/>
      <c r="AO20" s="37"/>
      <c r="AP20" s="37"/>
      <c r="AQ20" s="37"/>
      <c r="AR20" s="133"/>
      <c r="AS20" s="133"/>
      <c r="AT20" s="133"/>
      <c r="AU20" s="133"/>
      <c r="AV20" s="133"/>
      <c r="AW20" s="133"/>
      <c r="AX20" s="133"/>
      <c r="AY20" s="135"/>
      <c r="AZ20" s="135"/>
      <c r="BA20" s="140"/>
      <c r="BB20" s="161"/>
    </row>
    <row r="21" spans="1:54" ht="27" customHeight="1" hidden="1">
      <c r="A21" s="230"/>
      <c r="B21" s="231"/>
      <c r="C21" s="231"/>
      <c r="D21" s="30" t="s">
        <v>45</v>
      </c>
      <c r="E21" s="158"/>
      <c r="F21" s="131"/>
      <c r="G21" s="132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23">
        <f t="shared" si="2"/>
        <v>0</v>
      </c>
      <c r="S21" s="133"/>
      <c r="T21" s="133"/>
      <c r="U21" s="133"/>
      <c r="V21" s="133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156"/>
      <c r="AM21" s="37"/>
      <c r="AN21" s="37"/>
      <c r="AO21" s="37"/>
      <c r="AP21" s="37"/>
      <c r="AQ21" s="37"/>
      <c r="AR21" s="133"/>
      <c r="AS21" s="133"/>
      <c r="AT21" s="133"/>
      <c r="AU21" s="37"/>
      <c r="AV21" s="37"/>
      <c r="AW21" s="37"/>
      <c r="AX21" s="133"/>
      <c r="AY21" s="135"/>
      <c r="AZ21" s="135"/>
      <c r="BA21" s="140"/>
      <c r="BB21" s="161"/>
    </row>
    <row r="22" spans="1:54" ht="12.75" customHeight="1" hidden="1">
      <c r="A22" s="228"/>
      <c r="B22" s="229"/>
      <c r="C22" s="229"/>
      <c r="D22" s="30" t="s">
        <v>42</v>
      </c>
      <c r="E22" s="158"/>
      <c r="F22" s="131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23">
        <f t="shared" si="2"/>
        <v>0</v>
      </c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54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4"/>
      <c r="AZ22" s="134"/>
      <c r="BA22" s="234"/>
      <c r="BB22" s="196"/>
    </row>
    <row r="23" spans="1:54" ht="38.25" customHeight="1" hidden="1">
      <c r="A23" s="230"/>
      <c r="B23" s="231"/>
      <c r="C23" s="231"/>
      <c r="D23" s="30" t="s">
        <v>3</v>
      </c>
      <c r="E23" s="158"/>
      <c r="F23" s="131"/>
      <c r="G23" s="132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23">
        <f t="shared" si="2"/>
        <v>0</v>
      </c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55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6"/>
      <c r="AZ23" s="136"/>
      <c r="BA23" s="235"/>
      <c r="BB23" s="197"/>
    </row>
    <row r="24" spans="1:54" ht="28.5" customHeight="1" hidden="1">
      <c r="A24" s="230"/>
      <c r="B24" s="231"/>
      <c r="C24" s="231"/>
      <c r="D24" s="30" t="s">
        <v>45</v>
      </c>
      <c r="E24" s="158"/>
      <c r="F24" s="131"/>
      <c r="G24" s="132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23">
        <f t="shared" si="2"/>
        <v>0</v>
      </c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55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6"/>
      <c r="AZ24" s="136"/>
      <c r="BA24" s="235"/>
      <c r="BB24" s="197"/>
    </row>
    <row r="25" spans="1:54" ht="52.5" customHeight="1" hidden="1">
      <c r="A25" s="232"/>
      <c r="B25" s="233"/>
      <c r="C25" s="233"/>
      <c r="D25" s="30" t="s">
        <v>43</v>
      </c>
      <c r="E25" s="158"/>
      <c r="F25" s="131"/>
      <c r="G25" s="132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23">
        <f t="shared" si="2"/>
        <v>0</v>
      </c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55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7"/>
      <c r="AZ25" s="137"/>
      <c r="BA25" s="236"/>
      <c r="BB25" s="198"/>
    </row>
    <row r="26" spans="1:54" ht="66.75" customHeight="1">
      <c r="A26" s="159" t="s">
        <v>269</v>
      </c>
      <c r="B26" s="160" t="s">
        <v>285</v>
      </c>
      <c r="C26" s="160" t="s">
        <v>282</v>
      </c>
      <c r="D26" s="40" t="s">
        <v>290</v>
      </c>
      <c r="E26" s="152" t="s">
        <v>283</v>
      </c>
      <c r="F26" s="123" t="s">
        <v>283</v>
      </c>
      <c r="G26" s="123" t="s">
        <v>283</v>
      </c>
      <c r="H26" s="123" t="s">
        <v>283</v>
      </c>
      <c r="I26" s="123" t="s">
        <v>283</v>
      </c>
      <c r="J26" s="123" t="s">
        <v>283</v>
      </c>
      <c r="K26" s="152" t="s">
        <v>283</v>
      </c>
      <c r="L26" s="123" t="s">
        <v>283</v>
      </c>
      <c r="M26" s="123" t="s">
        <v>283</v>
      </c>
      <c r="N26" s="123" t="s">
        <v>283</v>
      </c>
      <c r="O26" s="123" t="s">
        <v>283</v>
      </c>
      <c r="P26" s="123" t="s">
        <v>283</v>
      </c>
      <c r="Q26" s="152" t="s">
        <v>283</v>
      </c>
      <c r="R26" s="123" t="s">
        <v>283</v>
      </c>
      <c r="S26" s="123" t="s">
        <v>283</v>
      </c>
      <c r="T26" s="123" t="s">
        <v>283</v>
      </c>
      <c r="U26" s="123" t="s">
        <v>283</v>
      </c>
      <c r="V26" s="123" t="s">
        <v>283</v>
      </c>
      <c r="W26" s="152" t="s">
        <v>283</v>
      </c>
      <c r="X26" s="123" t="s">
        <v>283</v>
      </c>
      <c r="Y26" s="123" t="s">
        <v>283</v>
      </c>
      <c r="Z26" s="123" t="s">
        <v>283</v>
      </c>
      <c r="AA26" s="123" t="s">
        <v>283</v>
      </c>
      <c r="AB26" s="123" t="s">
        <v>283</v>
      </c>
      <c r="AC26" s="152" t="s">
        <v>283</v>
      </c>
      <c r="AD26" s="123" t="s">
        <v>283</v>
      </c>
      <c r="AE26" s="123" t="s">
        <v>283</v>
      </c>
      <c r="AF26" s="123" t="s">
        <v>283</v>
      </c>
      <c r="AG26" s="123" t="s">
        <v>283</v>
      </c>
      <c r="AH26" s="123" t="s">
        <v>283</v>
      </c>
      <c r="AI26" s="152" t="s">
        <v>283</v>
      </c>
      <c r="AJ26" s="123" t="s">
        <v>283</v>
      </c>
      <c r="AK26" s="123" t="s">
        <v>283</v>
      </c>
      <c r="AL26" s="123" t="s">
        <v>283</v>
      </c>
      <c r="AM26" s="123" t="s">
        <v>283</v>
      </c>
      <c r="AN26" s="123" t="s">
        <v>283</v>
      </c>
      <c r="AO26" s="152" t="s">
        <v>283</v>
      </c>
      <c r="AP26" s="123" t="s">
        <v>283</v>
      </c>
      <c r="AQ26" s="123" t="s">
        <v>283</v>
      </c>
      <c r="AR26" s="123" t="s">
        <v>283</v>
      </c>
      <c r="AS26" s="123" t="s">
        <v>283</v>
      </c>
      <c r="AT26" s="123" t="s">
        <v>283</v>
      </c>
      <c r="AU26" s="152" t="s">
        <v>283</v>
      </c>
      <c r="AV26" s="123" t="s">
        <v>283</v>
      </c>
      <c r="AW26" s="123" t="s">
        <v>283</v>
      </c>
      <c r="AX26" s="123" t="s">
        <v>283</v>
      </c>
      <c r="AY26" s="123" t="s">
        <v>283</v>
      </c>
      <c r="AZ26" s="123" t="s">
        <v>283</v>
      </c>
      <c r="BA26" s="64" t="s">
        <v>305</v>
      </c>
      <c r="BB26" s="64" t="s">
        <v>283</v>
      </c>
    </row>
    <row r="27" spans="1:54" s="142" customFormat="1" ht="27" customHeight="1">
      <c r="A27" s="204" t="s">
        <v>288</v>
      </c>
      <c r="B27" s="205"/>
      <c r="C27" s="210"/>
      <c r="D27" s="125" t="s">
        <v>42</v>
      </c>
      <c r="E27" s="141">
        <f>SUM(E28:E31)</f>
        <v>17638.8</v>
      </c>
      <c r="F27" s="141">
        <f>SUM(F28:F31)</f>
        <v>2698.8</v>
      </c>
      <c r="G27" s="141">
        <f>F27/E27*100</f>
        <v>15.300360568746175</v>
      </c>
      <c r="H27" s="141">
        <f>SUM(H29:H31)</f>
        <v>0</v>
      </c>
      <c r="I27" s="141">
        <f>SUM(I29:I31)</f>
        <v>0</v>
      </c>
      <c r="J27" s="141">
        <v>0</v>
      </c>
      <c r="K27" s="141">
        <f>K29+K30+K31</f>
        <v>1778.3</v>
      </c>
      <c r="L27" s="141">
        <f>L29+L30+L31</f>
        <v>1279.4</v>
      </c>
      <c r="M27" s="141">
        <f>L27/K27*100</f>
        <v>71.94511612213913</v>
      </c>
      <c r="N27" s="141">
        <f>SUM(N29:N31)</f>
        <v>2433.4</v>
      </c>
      <c r="O27" s="141">
        <f>O29+O30+O31</f>
        <v>1419.4</v>
      </c>
      <c r="P27" s="141">
        <f>O27/N27*100</f>
        <v>58.329908769622755</v>
      </c>
      <c r="Q27" s="141">
        <f>SUM(H27+K27+N27)</f>
        <v>4211.7</v>
      </c>
      <c r="R27" s="141">
        <f>SUM(I27+L27+O27)</f>
        <v>2698.8</v>
      </c>
      <c r="S27" s="141">
        <f>R27/Q27*100</f>
        <v>64.07863807963531</v>
      </c>
      <c r="T27" s="141">
        <f>SUM(T29:T31)</f>
        <v>2259.8</v>
      </c>
      <c r="U27" s="141">
        <f>U29+U30+U31</f>
        <v>0</v>
      </c>
      <c r="V27" s="141">
        <f>U27/T27*100</f>
        <v>0</v>
      </c>
      <c r="W27" s="141">
        <f>SUM(W29:W31)</f>
        <v>1819.1</v>
      </c>
      <c r="X27" s="141">
        <f>SUM(X29:X31)</f>
        <v>0</v>
      </c>
      <c r="Y27" s="141">
        <f>X27/W27*100</f>
        <v>0</v>
      </c>
      <c r="Z27" s="141">
        <f>SUM(Z29:Z31)</f>
        <v>2689</v>
      </c>
      <c r="AA27" s="141">
        <f>SUM(AA29:AA31)</f>
        <v>0</v>
      </c>
      <c r="AB27" s="141">
        <f>AA27/Z27*100</f>
        <v>0</v>
      </c>
      <c r="AC27" s="141">
        <f aca="true" t="shared" si="3" ref="AC27:AD29">H27+K27+N27+T27+W27+Z27</f>
        <v>10979.6</v>
      </c>
      <c r="AD27" s="141">
        <f t="shared" si="3"/>
        <v>2698.8</v>
      </c>
      <c r="AE27" s="141">
        <f>AD27/AC27*100</f>
        <v>24.580130423694854</v>
      </c>
      <c r="AF27" s="141">
        <f>SUM(AF29:AF31)</f>
        <v>1056.5</v>
      </c>
      <c r="AG27" s="141">
        <f>SUM(AG29:AG31)</f>
        <v>0</v>
      </c>
      <c r="AH27" s="141">
        <f>AG27/AF27*100</f>
        <v>0</v>
      </c>
      <c r="AI27" s="141">
        <f>SUM(AI29:AI31)</f>
        <v>763.1</v>
      </c>
      <c r="AJ27" s="141">
        <f>SUM(AJ29:AJ31)</f>
        <v>0</v>
      </c>
      <c r="AK27" s="141">
        <f>AJ27/AI27*100</f>
        <v>0</v>
      </c>
      <c r="AL27" s="141">
        <f>SUM(AL29:AL31)</f>
        <v>1304.5</v>
      </c>
      <c r="AM27" s="141">
        <f>SUM(AM29:AM31)</f>
        <v>0</v>
      </c>
      <c r="AN27" s="141">
        <f>AM27/AL27*100</f>
        <v>0</v>
      </c>
      <c r="AO27" s="141">
        <f>SUM(AC27+AF27+AI27+AL27)</f>
        <v>14103.7</v>
      </c>
      <c r="AP27" s="141">
        <f>SUM(AP29:AP31)</f>
        <v>2698.8</v>
      </c>
      <c r="AQ27" s="141">
        <f>AP27/AO27*100</f>
        <v>19.135404184717487</v>
      </c>
      <c r="AR27" s="141">
        <f>SUM(AR29:AR31)</f>
        <v>1073.6</v>
      </c>
      <c r="AS27" s="141">
        <f>SUM(AS29:AS31)</f>
        <v>0</v>
      </c>
      <c r="AT27" s="141">
        <f>AS27/AR27*100</f>
        <v>0</v>
      </c>
      <c r="AU27" s="141">
        <f>SUM(AU29:AU31)</f>
        <v>1261.9</v>
      </c>
      <c r="AV27" s="141">
        <f>SUM(AV29:AV31)</f>
        <v>0</v>
      </c>
      <c r="AW27" s="141">
        <f>SUM(AW29:AW31)</f>
        <v>0</v>
      </c>
      <c r="AX27" s="141">
        <f>SUM(AX29:AX31)</f>
        <v>1199.6</v>
      </c>
      <c r="AY27" s="141">
        <f>SUM(AY29:AY31)</f>
        <v>0</v>
      </c>
      <c r="AZ27" s="141">
        <f>AY27/AX27*100</f>
        <v>0</v>
      </c>
      <c r="BA27" s="184"/>
      <c r="BB27" s="184"/>
    </row>
    <row r="28" spans="1:54" s="142" customFormat="1" ht="27.75" customHeight="1">
      <c r="A28" s="206"/>
      <c r="B28" s="207"/>
      <c r="C28" s="210"/>
      <c r="D28" s="125" t="s">
        <v>38</v>
      </c>
      <c r="E28" s="171">
        <f>AO28+AR28+AU28+AX28</f>
        <v>0</v>
      </c>
      <c r="F28" s="141">
        <f>I28+L28+O28+U28+X28+AA28+AG28+AJ28+AM28+AS28+AV28+AY28</f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1">
        <v>0</v>
      </c>
      <c r="N28" s="141">
        <v>0</v>
      </c>
      <c r="O28" s="141">
        <v>0</v>
      </c>
      <c r="P28" s="141">
        <v>0</v>
      </c>
      <c r="Q28" s="141">
        <f>H28+K28+N28</f>
        <v>0</v>
      </c>
      <c r="R28" s="141">
        <f>I28+L28+O28</f>
        <v>0</v>
      </c>
      <c r="S28" s="141">
        <v>0</v>
      </c>
      <c r="T28" s="141">
        <v>0</v>
      </c>
      <c r="U28" s="141">
        <v>0</v>
      </c>
      <c r="V28" s="141">
        <v>0</v>
      </c>
      <c r="W28" s="141">
        <v>0</v>
      </c>
      <c r="X28" s="141">
        <v>0</v>
      </c>
      <c r="Y28" s="141">
        <v>0</v>
      </c>
      <c r="Z28" s="141">
        <v>0</v>
      </c>
      <c r="AA28" s="141">
        <v>0</v>
      </c>
      <c r="AB28" s="141">
        <v>0</v>
      </c>
      <c r="AC28" s="141">
        <f t="shared" si="3"/>
        <v>0</v>
      </c>
      <c r="AD28" s="141">
        <f t="shared" si="3"/>
        <v>0</v>
      </c>
      <c r="AE28" s="141">
        <v>0</v>
      </c>
      <c r="AF28" s="141">
        <v>0</v>
      </c>
      <c r="AG28" s="141">
        <v>0</v>
      </c>
      <c r="AH28" s="141">
        <v>0</v>
      </c>
      <c r="AI28" s="141">
        <v>0</v>
      </c>
      <c r="AJ28" s="141">
        <v>0</v>
      </c>
      <c r="AK28" s="141">
        <v>0</v>
      </c>
      <c r="AL28" s="171">
        <v>0</v>
      </c>
      <c r="AM28" s="141">
        <v>0</v>
      </c>
      <c r="AN28" s="141">
        <v>0</v>
      </c>
      <c r="AO28" s="141">
        <f>H28+K28+N28+T28+W28+Z28+AF28+AI28+AL28</f>
        <v>0</v>
      </c>
      <c r="AP28" s="141">
        <f>AD28+AG28+AJ28+AM28</f>
        <v>0</v>
      </c>
      <c r="AQ28" s="141">
        <v>0</v>
      </c>
      <c r="AR28" s="141">
        <v>0</v>
      </c>
      <c r="AS28" s="141">
        <v>0</v>
      </c>
      <c r="AT28" s="141">
        <v>0</v>
      </c>
      <c r="AU28" s="141">
        <v>0</v>
      </c>
      <c r="AV28" s="141">
        <v>0</v>
      </c>
      <c r="AW28" s="141">
        <v>0</v>
      </c>
      <c r="AX28" s="141">
        <v>0</v>
      </c>
      <c r="AY28" s="141">
        <v>0</v>
      </c>
      <c r="AZ28" s="141">
        <v>0</v>
      </c>
      <c r="BA28" s="185"/>
      <c r="BB28" s="185"/>
    </row>
    <row r="29" spans="1:54" s="142" customFormat="1" ht="27.75" customHeight="1">
      <c r="A29" s="206"/>
      <c r="B29" s="207"/>
      <c r="C29" s="210"/>
      <c r="D29" s="126" t="s">
        <v>273</v>
      </c>
      <c r="E29" s="141">
        <f>H29+K29+N29+T29+W29+Z29+AF29+AI29+AL29+AR29+AU29+AX29</f>
        <v>0</v>
      </c>
      <c r="F29" s="141">
        <f>I29+L29+O29+U29+X29+AA29+AG29+AJ29+AM29+AS29+AV29+AY29</f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v>0</v>
      </c>
      <c r="M29" s="141">
        <v>0</v>
      </c>
      <c r="N29" s="141">
        <v>0</v>
      </c>
      <c r="O29" s="141">
        <v>0</v>
      </c>
      <c r="P29" s="141">
        <v>0</v>
      </c>
      <c r="Q29" s="141">
        <f>H29+K29+N29</f>
        <v>0</v>
      </c>
      <c r="R29" s="141">
        <f>I29+L29+O29</f>
        <v>0</v>
      </c>
      <c r="S29" s="141">
        <v>0</v>
      </c>
      <c r="T29" s="141">
        <v>0</v>
      </c>
      <c r="U29" s="141">
        <v>0</v>
      </c>
      <c r="V29" s="141">
        <v>0</v>
      </c>
      <c r="W29" s="141">
        <v>0</v>
      </c>
      <c r="X29" s="141">
        <v>0</v>
      </c>
      <c r="Y29" s="141">
        <v>0</v>
      </c>
      <c r="Z29" s="141">
        <v>0</v>
      </c>
      <c r="AA29" s="141">
        <v>0</v>
      </c>
      <c r="AB29" s="141">
        <v>0</v>
      </c>
      <c r="AC29" s="141">
        <f t="shared" si="3"/>
        <v>0</v>
      </c>
      <c r="AD29" s="141">
        <f t="shared" si="3"/>
        <v>0</v>
      </c>
      <c r="AE29" s="141">
        <v>0</v>
      </c>
      <c r="AF29" s="141">
        <v>0</v>
      </c>
      <c r="AG29" s="141"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v>0</v>
      </c>
      <c r="AN29" s="141">
        <v>0</v>
      </c>
      <c r="AO29" s="141">
        <f>H29+K29+N29+T29+W29+Z29+AF29+AI29+AL29</f>
        <v>0</v>
      </c>
      <c r="AP29" s="141">
        <f>I29+L29+O29+U29+X29+AA29+AG29+AJ29+AM29</f>
        <v>0</v>
      </c>
      <c r="AQ29" s="141">
        <v>0</v>
      </c>
      <c r="AR29" s="141">
        <v>0</v>
      </c>
      <c r="AS29" s="141">
        <v>0</v>
      </c>
      <c r="AT29" s="141">
        <v>0</v>
      </c>
      <c r="AU29" s="141">
        <v>0</v>
      </c>
      <c r="AV29" s="141">
        <v>0</v>
      </c>
      <c r="AW29" s="141">
        <v>0</v>
      </c>
      <c r="AX29" s="141">
        <v>0</v>
      </c>
      <c r="AY29" s="141">
        <v>0</v>
      </c>
      <c r="AZ29" s="141">
        <v>0</v>
      </c>
      <c r="BA29" s="185"/>
      <c r="BB29" s="185"/>
    </row>
    <row r="30" spans="1:54" s="142" customFormat="1" ht="29.25" customHeight="1">
      <c r="A30" s="206"/>
      <c r="B30" s="207"/>
      <c r="C30" s="210"/>
      <c r="D30" s="126" t="s">
        <v>286</v>
      </c>
      <c r="E30" s="141">
        <f>AO30+AR30+AU30+AX30</f>
        <v>17638.8</v>
      </c>
      <c r="F30" s="141">
        <f>AP30+AS30+AV30+AY30</f>
        <v>2698.8</v>
      </c>
      <c r="G30" s="141">
        <f>F30/E30*100</f>
        <v>15.300360568746175</v>
      </c>
      <c r="H30" s="141">
        <f>H13</f>
        <v>0</v>
      </c>
      <c r="I30" s="141">
        <f>I13</f>
        <v>0</v>
      </c>
      <c r="J30" s="141">
        <v>0</v>
      </c>
      <c r="K30" s="141">
        <f>K13</f>
        <v>1778.3</v>
      </c>
      <c r="L30" s="141">
        <f>L13</f>
        <v>1279.4</v>
      </c>
      <c r="M30" s="141">
        <f>L30/K30*100</f>
        <v>71.94511612213913</v>
      </c>
      <c r="N30" s="141">
        <f>N13</f>
        <v>2433.4</v>
      </c>
      <c r="O30" s="141">
        <f>O13</f>
        <v>1419.4</v>
      </c>
      <c r="P30" s="141">
        <f>O30/N30*100</f>
        <v>58.329908769622755</v>
      </c>
      <c r="Q30" s="141">
        <f>SUM(H30+K30+N30)</f>
        <v>4211.7</v>
      </c>
      <c r="R30" s="141">
        <f>I30+L30+O30</f>
        <v>2698.8</v>
      </c>
      <c r="S30" s="141">
        <f>R30/Q30*100</f>
        <v>64.07863807963531</v>
      </c>
      <c r="T30" s="141">
        <f>T13</f>
        <v>2259.8</v>
      </c>
      <c r="U30" s="141">
        <f>U13</f>
        <v>0</v>
      </c>
      <c r="V30" s="141">
        <f>U30/T30*100</f>
        <v>0</v>
      </c>
      <c r="W30" s="141">
        <f>W13</f>
        <v>1819.1</v>
      </c>
      <c r="X30" s="141">
        <f>X13</f>
        <v>0</v>
      </c>
      <c r="Y30" s="141">
        <f>X30/W30*100</f>
        <v>0</v>
      </c>
      <c r="Z30" s="141">
        <f>Z13</f>
        <v>2689</v>
      </c>
      <c r="AA30" s="141">
        <f>AA13</f>
        <v>0</v>
      </c>
      <c r="AB30" s="141">
        <f>AA30/Z30*100</f>
        <v>0</v>
      </c>
      <c r="AC30" s="141">
        <f>H30+K30+N30+T30+W30+Z30</f>
        <v>10979.6</v>
      </c>
      <c r="AD30" s="141">
        <f>R30+U30+X30+AA30</f>
        <v>2698.8</v>
      </c>
      <c r="AE30" s="141">
        <f>AD30/AC30*100</f>
        <v>24.580130423694854</v>
      </c>
      <c r="AF30" s="141">
        <f>AF13</f>
        <v>1056.5</v>
      </c>
      <c r="AG30" s="141">
        <f>AG13</f>
        <v>0</v>
      </c>
      <c r="AH30" s="141">
        <f>AG30/AF30*100</f>
        <v>0</v>
      </c>
      <c r="AI30" s="141">
        <f>AI13</f>
        <v>763.1</v>
      </c>
      <c r="AJ30" s="141">
        <f>AJ13</f>
        <v>0</v>
      </c>
      <c r="AK30" s="141">
        <f>AJ30/AI30*100</f>
        <v>0</v>
      </c>
      <c r="AL30" s="141">
        <f>AL13</f>
        <v>1304.5</v>
      </c>
      <c r="AM30" s="141">
        <f>AM13</f>
        <v>0</v>
      </c>
      <c r="AN30" s="141">
        <f>AN13</f>
        <v>0</v>
      </c>
      <c r="AO30" s="141">
        <f>AC30+AF30+AI30+AL30</f>
        <v>14103.7</v>
      </c>
      <c r="AP30" s="141">
        <f>AD30+AG30+AJ30+AM30</f>
        <v>2698.8</v>
      </c>
      <c r="AQ30" s="141">
        <f>AP30/AO30*100</f>
        <v>19.135404184717487</v>
      </c>
      <c r="AR30" s="141">
        <f>AR13</f>
        <v>1073.6</v>
      </c>
      <c r="AS30" s="141">
        <f>AS13</f>
        <v>0</v>
      </c>
      <c r="AT30" s="141">
        <f>AS30/AR30*100</f>
        <v>0</v>
      </c>
      <c r="AU30" s="141">
        <f>AU13</f>
        <v>1261.9</v>
      </c>
      <c r="AV30" s="141">
        <f>AV13</f>
        <v>0</v>
      </c>
      <c r="AW30" s="141">
        <f>AV30/AU30*100</f>
        <v>0</v>
      </c>
      <c r="AX30" s="141">
        <f>AX13</f>
        <v>1199.6</v>
      </c>
      <c r="AY30" s="141">
        <f>AY13</f>
        <v>0</v>
      </c>
      <c r="AZ30" s="141">
        <f>AY30/AX30*100</f>
        <v>0</v>
      </c>
      <c r="BA30" s="185"/>
      <c r="BB30" s="185"/>
    </row>
    <row r="31" spans="1:54" s="142" customFormat="1" ht="36.75" customHeight="1">
      <c r="A31" s="208"/>
      <c r="B31" s="209"/>
      <c r="C31" s="210"/>
      <c r="D31" s="125" t="s">
        <v>287</v>
      </c>
      <c r="E31" s="141">
        <f>AO31+AR31+AU31+AX31</f>
        <v>0</v>
      </c>
      <c r="F31" s="141">
        <f>AP31+AS31+AV31+AY31</f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0</v>
      </c>
      <c r="L31" s="141">
        <v>0</v>
      </c>
      <c r="M31" s="141">
        <v>0</v>
      </c>
      <c r="N31" s="141">
        <v>0</v>
      </c>
      <c r="O31" s="141">
        <v>0</v>
      </c>
      <c r="P31" s="141">
        <v>0</v>
      </c>
      <c r="Q31" s="141">
        <v>0</v>
      </c>
      <c r="R31" s="141">
        <v>0</v>
      </c>
      <c r="S31" s="141">
        <v>0</v>
      </c>
      <c r="T31" s="141">
        <v>0</v>
      </c>
      <c r="U31" s="141">
        <v>0</v>
      </c>
      <c r="V31" s="141">
        <v>0</v>
      </c>
      <c r="W31" s="141">
        <v>0</v>
      </c>
      <c r="X31" s="141">
        <v>0</v>
      </c>
      <c r="Y31" s="141">
        <v>0</v>
      </c>
      <c r="Z31" s="141">
        <v>0</v>
      </c>
      <c r="AA31" s="141">
        <v>0</v>
      </c>
      <c r="AB31" s="141">
        <v>0</v>
      </c>
      <c r="AC31" s="141">
        <v>0</v>
      </c>
      <c r="AD31" s="141">
        <v>0</v>
      </c>
      <c r="AE31" s="141">
        <v>0</v>
      </c>
      <c r="AF31" s="141">
        <v>0</v>
      </c>
      <c r="AG31" s="141"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v>0</v>
      </c>
      <c r="AN31" s="141">
        <v>0</v>
      </c>
      <c r="AO31" s="141">
        <v>0</v>
      </c>
      <c r="AP31" s="141">
        <v>0</v>
      </c>
      <c r="AQ31" s="141">
        <v>0</v>
      </c>
      <c r="AR31" s="141">
        <v>0</v>
      </c>
      <c r="AS31" s="141">
        <v>0</v>
      </c>
      <c r="AT31" s="141">
        <v>0</v>
      </c>
      <c r="AU31" s="141">
        <v>0</v>
      </c>
      <c r="AV31" s="141">
        <v>0</v>
      </c>
      <c r="AW31" s="141">
        <v>0</v>
      </c>
      <c r="AX31" s="141">
        <v>0</v>
      </c>
      <c r="AY31" s="141">
        <v>0</v>
      </c>
      <c r="AZ31" s="141">
        <v>0</v>
      </c>
      <c r="BA31" s="186"/>
      <c r="BB31" s="186"/>
    </row>
    <row r="32" spans="1:54" s="12" customFormat="1" ht="28.5" customHeight="1">
      <c r="A32" s="187" t="s">
        <v>298</v>
      </c>
      <c r="B32" s="188"/>
      <c r="C32" s="193"/>
      <c r="D32" s="124" t="s">
        <v>42</v>
      </c>
      <c r="E32" s="123">
        <f>AO32+AR32+AU32+AX32</f>
        <v>0</v>
      </c>
      <c r="F32" s="123">
        <f aca="true" t="shared" si="4" ref="F32:AZ36">AP32+AS32+AV32+AY32</f>
        <v>0</v>
      </c>
      <c r="G32" s="123">
        <f t="shared" si="4"/>
        <v>0</v>
      </c>
      <c r="H32" s="123">
        <f t="shared" si="4"/>
        <v>0</v>
      </c>
      <c r="I32" s="123">
        <f t="shared" si="4"/>
        <v>0</v>
      </c>
      <c r="J32" s="123">
        <f t="shared" si="4"/>
        <v>0</v>
      </c>
      <c r="K32" s="123">
        <f t="shared" si="4"/>
        <v>0</v>
      </c>
      <c r="L32" s="123">
        <f t="shared" si="4"/>
        <v>0</v>
      </c>
      <c r="M32" s="123">
        <f t="shared" si="4"/>
        <v>0</v>
      </c>
      <c r="N32" s="123">
        <f t="shared" si="4"/>
        <v>0</v>
      </c>
      <c r="O32" s="123">
        <f t="shared" si="4"/>
        <v>0</v>
      </c>
      <c r="P32" s="123">
        <f t="shared" si="4"/>
        <v>0</v>
      </c>
      <c r="Q32" s="123">
        <f t="shared" si="4"/>
        <v>0</v>
      </c>
      <c r="R32" s="123">
        <f t="shared" si="4"/>
        <v>0</v>
      </c>
      <c r="S32" s="123">
        <f t="shared" si="4"/>
        <v>0</v>
      </c>
      <c r="T32" s="123">
        <f t="shared" si="4"/>
        <v>0</v>
      </c>
      <c r="U32" s="123">
        <f t="shared" si="4"/>
        <v>0</v>
      </c>
      <c r="V32" s="123">
        <v>0</v>
      </c>
      <c r="W32" s="123">
        <f t="shared" si="4"/>
        <v>0</v>
      </c>
      <c r="X32" s="123">
        <f t="shared" si="4"/>
        <v>0</v>
      </c>
      <c r="Y32" s="123">
        <f t="shared" si="4"/>
        <v>0</v>
      </c>
      <c r="Z32" s="123">
        <f t="shared" si="4"/>
        <v>0</v>
      </c>
      <c r="AA32" s="123">
        <f t="shared" si="4"/>
        <v>0</v>
      </c>
      <c r="AB32" s="123">
        <f t="shared" si="4"/>
        <v>0</v>
      </c>
      <c r="AC32" s="123">
        <f t="shared" si="4"/>
        <v>0</v>
      </c>
      <c r="AD32" s="123">
        <f t="shared" si="4"/>
        <v>0</v>
      </c>
      <c r="AE32" s="123">
        <f t="shared" si="4"/>
        <v>0</v>
      </c>
      <c r="AF32" s="123">
        <f t="shared" si="4"/>
        <v>0</v>
      </c>
      <c r="AG32" s="123">
        <f t="shared" si="4"/>
        <v>0</v>
      </c>
      <c r="AH32" s="123">
        <f t="shared" si="4"/>
        <v>0</v>
      </c>
      <c r="AI32" s="123">
        <f t="shared" si="4"/>
        <v>0</v>
      </c>
      <c r="AJ32" s="123">
        <f t="shared" si="4"/>
        <v>0</v>
      </c>
      <c r="AK32" s="123">
        <f t="shared" si="4"/>
        <v>0</v>
      </c>
      <c r="AL32" s="123">
        <f t="shared" si="4"/>
        <v>0</v>
      </c>
      <c r="AM32" s="123">
        <f t="shared" si="4"/>
        <v>0</v>
      </c>
      <c r="AN32" s="123">
        <f t="shared" si="4"/>
        <v>0</v>
      </c>
      <c r="AO32" s="123">
        <f t="shared" si="4"/>
        <v>0</v>
      </c>
      <c r="AP32" s="123">
        <f t="shared" si="4"/>
        <v>0</v>
      </c>
      <c r="AQ32" s="123">
        <f t="shared" si="4"/>
        <v>0</v>
      </c>
      <c r="AR32" s="123">
        <f t="shared" si="4"/>
        <v>0</v>
      </c>
      <c r="AS32" s="123">
        <f t="shared" si="4"/>
        <v>0</v>
      </c>
      <c r="AT32" s="123">
        <f t="shared" si="4"/>
        <v>0</v>
      </c>
      <c r="AU32" s="123">
        <f t="shared" si="4"/>
        <v>0</v>
      </c>
      <c r="AV32" s="123">
        <f t="shared" si="4"/>
        <v>0</v>
      </c>
      <c r="AW32" s="123">
        <f t="shared" si="4"/>
        <v>0</v>
      </c>
      <c r="AX32" s="123">
        <f t="shared" si="4"/>
        <v>0</v>
      </c>
      <c r="AY32" s="123">
        <f t="shared" si="4"/>
        <v>0</v>
      </c>
      <c r="AZ32" s="123">
        <f t="shared" si="4"/>
        <v>0</v>
      </c>
      <c r="BA32" s="196"/>
      <c r="BB32" s="196"/>
    </row>
    <row r="33" spans="1:54" s="12" customFormat="1" ht="28.5" customHeight="1">
      <c r="A33" s="189"/>
      <c r="B33" s="190"/>
      <c r="C33" s="194"/>
      <c r="D33" s="124" t="s">
        <v>38</v>
      </c>
      <c r="E33" s="123">
        <f>AO33+AR33+AU33+AX33</f>
        <v>0</v>
      </c>
      <c r="F33" s="123">
        <f t="shared" si="4"/>
        <v>0</v>
      </c>
      <c r="G33" s="123">
        <f t="shared" si="4"/>
        <v>0</v>
      </c>
      <c r="H33" s="123">
        <f t="shared" si="4"/>
        <v>0</v>
      </c>
      <c r="I33" s="123">
        <f t="shared" si="4"/>
        <v>0</v>
      </c>
      <c r="J33" s="123">
        <f t="shared" si="4"/>
        <v>0</v>
      </c>
      <c r="K33" s="123">
        <f t="shared" si="4"/>
        <v>0</v>
      </c>
      <c r="L33" s="123">
        <f t="shared" si="4"/>
        <v>0</v>
      </c>
      <c r="M33" s="123">
        <f t="shared" si="4"/>
        <v>0</v>
      </c>
      <c r="N33" s="123">
        <f t="shared" si="4"/>
        <v>0</v>
      </c>
      <c r="O33" s="123">
        <f t="shared" si="4"/>
        <v>0</v>
      </c>
      <c r="P33" s="123">
        <f t="shared" si="4"/>
        <v>0</v>
      </c>
      <c r="Q33" s="123">
        <f t="shared" si="4"/>
        <v>0</v>
      </c>
      <c r="R33" s="123">
        <f t="shared" si="4"/>
        <v>0</v>
      </c>
      <c r="S33" s="123">
        <f t="shared" si="4"/>
        <v>0</v>
      </c>
      <c r="T33" s="123">
        <f t="shared" si="4"/>
        <v>0</v>
      </c>
      <c r="U33" s="123">
        <f t="shared" si="4"/>
        <v>0</v>
      </c>
      <c r="V33" s="123">
        <v>0</v>
      </c>
      <c r="W33" s="123">
        <f t="shared" si="4"/>
        <v>0</v>
      </c>
      <c r="X33" s="123">
        <f t="shared" si="4"/>
        <v>0</v>
      </c>
      <c r="Y33" s="123">
        <f t="shared" si="4"/>
        <v>0</v>
      </c>
      <c r="Z33" s="123">
        <f t="shared" si="4"/>
        <v>0</v>
      </c>
      <c r="AA33" s="123">
        <f t="shared" si="4"/>
        <v>0</v>
      </c>
      <c r="AB33" s="123">
        <f t="shared" si="4"/>
        <v>0</v>
      </c>
      <c r="AC33" s="123">
        <f t="shared" si="4"/>
        <v>0</v>
      </c>
      <c r="AD33" s="123">
        <f t="shared" si="4"/>
        <v>0</v>
      </c>
      <c r="AE33" s="123">
        <f t="shared" si="4"/>
        <v>0</v>
      </c>
      <c r="AF33" s="123">
        <f t="shared" si="4"/>
        <v>0</v>
      </c>
      <c r="AG33" s="123">
        <f t="shared" si="4"/>
        <v>0</v>
      </c>
      <c r="AH33" s="123">
        <f t="shared" si="4"/>
        <v>0</v>
      </c>
      <c r="AI33" s="123">
        <f t="shared" si="4"/>
        <v>0</v>
      </c>
      <c r="AJ33" s="123">
        <f t="shared" si="4"/>
        <v>0</v>
      </c>
      <c r="AK33" s="123">
        <f t="shared" si="4"/>
        <v>0</v>
      </c>
      <c r="AL33" s="123">
        <f t="shared" si="4"/>
        <v>0</v>
      </c>
      <c r="AM33" s="123">
        <f t="shared" si="4"/>
        <v>0</v>
      </c>
      <c r="AN33" s="123">
        <f t="shared" si="4"/>
        <v>0</v>
      </c>
      <c r="AO33" s="123">
        <f t="shared" si="4"/>
        <v>0</v>
      </c>
      <c r="AP33" s="123">
        <f t="shared" si="4"/>
        <v>0</v>
      </c>
      <c r="AQ33" s="123">
        <f t="shared" si="4"/>
        <v>0</v>
      </c>
      <c r="AR33" s="123">
        <f t="shared" si="4"/>
        <v>0</v>
      </c>
      <c r="AS33" s="123">
        <f t="shared" si="4"/>
        <v>0</v>
      </c>
      <c r="AT33" s="123">
        <f t="shared" si="4"/>
        <v>0</v>
      </c>
      <c r="AU33" s="123">
        <f t="shared" si="4"/>
        <v>0</v>
      </c>
      <c r="AV33" s="123">
        <f t="shared" si="4"/>
        <v>0</v>
      </c>
      <c r="AW33" s="123">
        <f t="shared" si="4"/>
        <v>0</v>
      </c>
      <c r="AX33" s="123">
        <f t="shared" si="4"/>
        <v>0</v>
      </c>
      <c r="AY33" s="123">
        <f t="shared" si="4"/>
        <v>0</v>
      </c>
      <c r="AZ33" s="123">
        <f t="shared" si="4"/>
        <v>0</v>
      </c>
      <c r="BA33" s="197"/>
      <c r="BB33" s="197"/>
    </row>
    <row r="34" spans="1:54" s="12" customFormat="1" ht="27.75" customHeight="1">
      <c r="A34" s="189"/>
      <c r="B34" s="190"/>
      <c r="C34" s="194"/>
      <c r="D34" s="119" t="s">
        <v>273</v>
      </c>
      <c r="E34" s="123">
        <f>AO34+AR34+AU34+AX34</f>
        <v>0</v>
      </c>
      <c r="F34" s="123">
        <f t="shared" si="4"/>
        <v>0</v>
      </c>
      <c r="G34" s="123">
        <f t="shared" si="4"/>
        <v>0</v>
      </c>
      <c r="H34" s="123">
        <f t="shared" si="4"/>
        <v>0</v>
      </c>
      <c r="I34" s="123">
        <f t="shared" si="4"/>
        <v>0</v>
      </c>
      <c r="J34" s="123">
        <f t="shared" si="4"/>
        <v>0</v>
      </c>
      <c r="K34" s="123">
        <f t="shared" si="4"/>
        <v>0</v>
      </c>
      <c r="L34" s="123">
        <f t="shared" si="4"/>
        <v>0</v>
      </c>
      <c r="M34" s="123">
        <f t="shared" si="4"/>
        <v>0</v>
      </c>
      <c r="N34" s="123">
        <f t="shared" si="4"/>
        <v>0</v>
      </c>
      <c r="O34" s="123">
        <f t="shared" si="4"/>
        <v>0</v>
      </c>
      <c r="P34" s="123">
        <f t="shared" si="4"/>
        <v>0</v>
      </c>
      <c r="Q34" s="123">
        <f t="shared" si="4"/>
        <v>0</v>
      </c>
      <c r="R34" s="123">
        <f t="shared" si="4"/>
        <v>0</v>
      </c>
      <c r="S34" s="123">
        <f t="shared" si="4"/>
        <v>0</v>
      </c>
      <c r="T34" s="123">
        <f t="shared" si="4"/>
        <v>0</v>
      </c>
      <c r="U34" s="123">
        <f t="shared" si="4"/>
        <v>0</v>
      </c>
      <c r="V34" s="123">
        <v>0</v>
      </c>
      <c r="W34" s="123">
        <f t="shared" si="4"/>
        <v>0</v>
      </c>
      <c r="X34" s="123">
        <f t="shared" si="4"/>
        <v>0</v>
      </c>
      <c r="Y34" s="123">
        <f t="shared" si="4"/>
        <v>0</v>
      </c>
      <c r="Z34" s="123">
        <f t="shared" si="4"/>
        <v>0</v>
      </c>
      <c r="AA34" s="123">
        <f t="shared" si="4"/>
        <v>0</v>
      </c>
      <c r="AB34" s="123">
        <f t="shared" si="4"/>
        <v>0</v>
      </c>
      <c r="AC34" s="123">
        <f t="shared" si="4"/>
        <v>0</v>
      </c>
      <c r="AD34" s="123">
        <f t="shared" si="4"/>
        <v>0</v>
      </c>
      <c r="AE34" s="123">
        <f t="shared" si="4"/>
        <v>0</v>
      </c>
      <c r="AF34" s="123">
        <f t="shared" si="4"/>
        <v>0</v>
      </c>
      <c r="AG34" s="123">
        <f t="shared" si="4"/>
        <v>0</v>
      </c>
      <c r="AH34" s="123">
        <f t="shared" si="4"/>
        <v>0</v>
      </c>
      <c r="AI34" s="123">
        <f t="shared" si="4"/>
        <v>0</v>
      </c>
      <c r="AJ34" s="123">
        <f t="shared" si="4"/>
        <v>0</v>
      </c>
      <c r="AK34" s="123">
        <f t="shared" si="4"/>
        <v>0</v>
      </c>
      <c r="AL34" s="123">
        <f t="shared" si="4"/>
        <v>0</v>
      </c>
      <c r="AM34" s="123">
        <f t="shared" si="4"/>
        <v>0</v>
      </c>
      <c r="AN34" s="123">
        <f t="shared" si="4"/>
        <v>0</v>
      </c>
      <c r="AO34" s="123">
        <f t="shared" si="4"/>
        <v>0</v>
      </c>
      <c r="AP34" s="123">
        <f t="shared" si="4"/>
        <v>0</v>
      </c>
      <c r="AQ34" s="123">
        <f t="shared" si="4"/>
        <v>0</v>
      </c>
      <c r="AR34" s="123">
        <f t="shared" si="4"/>
        <v>0</v>
      </c>
      <c r="AS34" s="123">
        <f t="shared" si="4"/>
        <v>0</v>
      </c>
      <c r="AT34" s="123">
        <f t="shared" si="4"/>
        <v>0</v>
      </c>
      <c r="AU34" s="123">
        <f t="shared" si="4"/>
        <v>0</v>
      </c>
      <c r="AV34" s="123">
        <f t="shared" si="4"/>
        <v>0</v>
      </c>
      <c r="AW34" s="123">
        <f t="shared" si="4"/>
        <v>0</v>
      </c>
      <c r="AX34" s="123">
        <f t="shared" si="4"/>
        <v>0</v>
      </c>
      <c r="AY34" s="123">
        <f t="shared" si="4"/>
        <v>0</v>
      </c>
      <c r="AZ34" s="123">
        <f t="shared" si="4"/>
        <v>0</v>
      </c>
      <c r="BA34" s="197"/>
      <c r="BB34" s="197"/>
    </row>
    <row r="35" spans="1:54" s="12" customFormat="1" ht="27.75" customHeight="1">
      <c r="A35" s="189"/>
      <c r="B35" s="190"/>
      <c r="C35" s="194"/>
      <c r="D35" s="119" t="s">
        <v>286</v>
      </c>
      <c r="E35" s="123">
        <f>AO35+AR35+AU35+AX35</f>
        <v>0</v>
      </c>
      <c r="F35" s="123">
        <f t="shared" si="4"/>
        <v>0</v>
      </c>
      <c r="G35" s="123">
        <f t="shared" si="4"/>
        <v>0</v>
      </c>
      <c r="H35" s="123">
        <f t="shared" si="4"/>
        <v>0</v>
      </c>
      <c r="I35" s="123">
        <f t="shared" si="4"/>
        <v>0</v>
      </c>
      <c r="J35" s="123">
        <f t="shared" si="4"/>
        <v>0</v>
      </c>
      <c r="K35" s="123">
        <f t="shared" si="4"/>
        <v>0</v>
      </c>
      <c r="L35" s="123">
        <f t="shared" si="4"/>
        <v>0</v>
      </c>
      <c r="M35" s="123">
        <f t="shared" si="4"/>
        <v>0</v>
      </c>
      <c r="N35" s="123">
        <f t="shared" si="4"/>
        <v>0</v>
      </c>
      <c r="O35" s="123">
        <f t="shared" si="4"/>
        <v>0</v>
      </c>
      <c r="P35" s="123">
        <f t="shared" si="4"/>
        <v>0</v>
      </c>
      <c r="Q35" s="123">
        <f t="shared" si="4"/>
        <v>0</v>
      </c>
      <c r="R35" s="123">
        <f t="shared" si="4"/>
        <v>0</v>
      </c>
      <c r="S35" s="123">
        <f t="shared" si="4"/>
        <v>0</v>
      </c>
      <c r="T35" s="123">
        <f t="shared" si="4"/>
        <v>0</v>
      </c>
      <c r="U35" s="123">
        <f t="shared" si="4"/>
        <v>0</v>
      </c>
      <c r="V35" s="123">
        <v>0</v>
      </c>
      <c r="W35" s="123">
        <f t="shared" si="4"/>
        <v>0</v>
      </c>
      <c r="X35" s="123">
        <f t="shared" si="4"/>
        <v>0</v>
      </c>
      <c r="Y35" s="123">
        <f t="shared" si="4"/>
        <v>0</v>
      </c>
      <c r="Z35" s="123">
        <f t="shared" si="4"/>
        <v>0</v>
      </c>
      <c r="AA35" s="123">
        <f t="shared" si="4"/>
        <v>0</v>
      </c>
      <c r="AB35" s="123">
        <f t="shared" si="4"/>
        <v>0</v>
      </c>
      <c r="AC35" s="123">
        <f t="shared" si="4"/>
        <v>0</v>
      </c>
      <c r="AD35" s="123">
        <f t="shared" si="4"/>
        <v>0</v>
      </c>
      <c r="AE35" s="123">
        <f t="shared" si="4"/>
        <v>0</v>
      </c>
      <c r="AF35" s="123">
        <f t="shared" si="4"/>
        <v>0</v>
      </c>
      <c r="AG35" s="123">
        <f t="shared" si="4"/>
        <v>0</v>
      </c>
      <c r="AH35" s="123">
        <f t="shared" si="4"/>
        <v>0</v>
      </c>
      <c r="AI35" s="123">
        <f t="shared" si="4"/>
        <v>0</v>
      </c>
      <c r="AJ35" s="123">
        <f t="shared" si="4"/>
        <v>0</v>
      </c>
      <c r="AK35" s="123">
        <f t="shared" si="4"/>
        <v>0</v>
      </c>
      <c r="AL35" s="123">
        <f t="shared" si="4"/>
        <v>0</v>
      </c>
      <c r="AM35" s="123">
        <f t="shared" si="4"/>
        <v>0</v>
      </c>
      <c r="AN35" s="123">
        <f t="shared" si="4"/>
        <v>0</v>
      </c>
      <c r="AO35" s="123">
        <f t="shared" si="4"/>
        <v>0</v>
      </c>
      <c r="AP35" s="123">
        <f t="shared" si="4"/>
        <v>0</v>
      </c>
      <c r="AQ35" s="123">
        <f t="shared" si="4"/>
        <v>0</v>
      </c>
      <c r="AR35" s="123">
        <f t="shared" si="4"/>
        <v>0</v>
      </c>
      <c r="AS35" s="123">
        <f t="shared" si="4"/>
        <v>0</v>
      </c>
      <c r="AT35" s="123">
        <f t="shared" si="4"/>
        <v>0</v>
      </c>
      <c r="AU35" s="123">
        <f t="shared" si="4"/>
        <v>0</v>
      </c>
      <c r="AV35" s="123">
        <f t="shared" si="4"/>
        <v>0</v>
      </c>
      <c r="AW35" s="123">
        <f t="shared" si="4"/>
        <v>0</v>
      </c>
      <c r="AX35" s="123">
        <f t="shared" si="4"/>
        <v>0</v>
      </c>
      <c r="AY35" s="123">
        <f t="shared" si="4"/>
        <v>0</v>
      </c>
      <c r="AZ35" s="123">
        <f t="shared" si="4"/>
        <v>0</v>
      </c>
      <c r="BA35" s="197"/>
      <c r="BB35" s="197"/>
    </row>
    <row r="36" spans="1:54" s="12" customFormat="1" ht="27.75" customHeight="1">
      <c r="A36" s="189"/>
      <c r="B36" s="190"/>
      <c r="C36" s="194"/>
      <c r="D36" s="124" t="s">
        <v>287</v>
      </c>
      <c r="E36" s="123">
        <f>AO36+AR36+AU36+AX36</f>
        <v>0</v>
      </c>
      <c r="F36" s="123">
        <f t="shared" si="4"/>
        <v>0</v>
      </c>
      <c r="G36" s="123">
        <f t="shared" si="4"/>
        <v>0</v>
      </c>
      <c r="H36" s="123">
        <f t="shared" si="4"/>
        <v>0</v>
      </c>
      <c r="I36" s="123">
        <f t="shared" si="4"/>
        <v>0</v>
      </c>
      <c r="J36" s="123">
        <f t="shared" si="4"/>
        <v>0</v>
      </c>
      <c r="K36" s="123">
        <f t="shared" si="4"/>
        <v>0</v>
      </c>
      <c r="L36" s="123">
        <f t="shared" si="4"/>
        <v>0</v>
      </c>
      <c r="M36" s="123">
        <f t="shared" si="4"/>
        <v>0</v>
      </c>
      <c r="N36" s="123">
        <f t="shared" si="4"/>
        <v>0</v>
      </c>
      <c r="O36" s="123">
        <f t="shared" si="4"/>
        <v>0</v>
      </c>
      <c r="P36" s="123">
        <f t="shared" si="4"/>
        <v>0</v>
      </c>
      <c r="Q36" s="123">
        <f t="shared" si="4"/>
        <v>0</v>
      </c>
      <c r="R36" s="123">
        <f t="shared" si="4"/>
        <v>0</v>
      </c>
      <c r="S36" s="123">
        <f t="shared" si="4"/>
        <v>0</v>
      </c>
      <c r="T36" s="123">
        <f t="shared" si="4"/>
        <v>0</v>
      </c>
      <c r="U36" s="123">
        <f t="shared" si="4"/>
        <v>0</v>
      </c>
      <c r="V36" s="123">
        <v>0</v>
      </c>
      <c r="W36" s="123">
        <f t="shared" si="4"/>
        <v>0</v>
      </c>
      <c r="X36" s="123">
        <f t="shared" si="4"/>
        <v>0</v>
      </c>
      <c r="Y36" s="123">
        <f t="shared" si="4"/>
        <v>0</v>
      </c>
      <c r="Z36" s="123">
        <f t="shared" si="4"/>
        <v>0</v>
      </c>
      <c r="AA36" s="123">
        <f t="shared" si="4"/>
        <v>0</v>
      </c>
      <c r="AB36" s="123">
        <f t="shared" si="4"/>
        <v>0</v>
      </c>
      <c r="AC36" s="123">
        <f t="shared" si="4"/>
        <v>0</v>
      </c>
      <c r="AD36" s="123">
        <f t="shared" si="4"/>
        <v>0</v>
      </c>
      <c r="AE36" s="123">
        <f t="shared" si="4"/>
        <v>0</v>
      </c>
      <c r="AF36" s="123">
        <f t="shared" si="4"/>
        <v>0</v>
      </c>
      <c r="AG36" s="123">
        <f t="shared" si="4"/>
        <v>0</v>
      </c>
      <c r="AH36" s="123">
        <f t="shared" si="4"/>
        <v>0</v>
      </c>
      <c r="AI36" s="123">
        <f t="shared" si="4"/>
        <v>0</v>
      </c>
      <c r="AJ36" s="123">
        <f t="shared" si="4"/>
        <v>0</v>
      </c>
      <c r="AK36" s="123">
        <f t="shared" si="4"/>
        <v>0</v>
      </c>
      <c r="AL36" s="123">
        <f t="shared" si="4"/>
        <v>0</v>
      </c>
      <c r="AM36" s="123">
        <f t="shared" si="4"/>
        <v>0</v>
      </c>
      <c r="AN36" s="123">
        <f t="shared" si="4"/>
        <v>0</v>
      </c>
      <c r="AO36" s="123">
        <f t="shared" si="4"/>
        <v>0</v>
      </c>
      <c r="AP36" s="123">
        <f t="shared" si="4"/>
        <v>0</v>
      </c>
      <c r="AQ36" s="123">
        <f t="shared" si="4"/>
        <v>0</v>
      </c>
      <c r="AR36" s="123">
        <f t="shared" si="4"/>
        <v>0</v>
      </c>
      <c r="AS36" s="123">
        <f t="shared" si="4"/>
        <v>0</v>
      </c>
      <c r="AT36" s="123">
        <f t="shared" si="4"/>
        <v>0</v>
      </c>
      <c r="AU36" s="123">
        <f t="shared" si="4"/>
        <v>0</v>
      </c>
      <c r="AV36" s="123">
        <f t="shared" si="4"/>
        <v>0</v>
      </c>
      <c r="AW36" s="123">
        <f t="shared" si="4"/>
        <v>0</v>
      </c>
      <c r="AX36" s="123">
        <f t="shared" si="4"/>
        <v>0</v>
      </c>
      <c r="AY36" s="123">
        <f t="shared" si="4"/>
        <v>0</v>
      </c>
      <c r="AZ36" s="123">
        <f t="shared" si="4"/>
        <v>0</v>
      </c>
      <c r="BA36" s="197"/>
      <c r="BB36" s="197"/>
    </row>
    <row r="37" spans="1:54" s="12" customFormat="1" ht="28.5" customHeight="1" hidden="1">
      <c r="A37" s="191"/>
      <c r="B37" s="192"/>
      <c r="C37" s="195"/>
      <c r="D37" s="167" t="s">
        <v>297</v>
      </c>
      <c r="E37" s="169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23" t="e">
        <f>U37/T37*100</f>
        <v>#DIV/0!</v>
      </c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4"/>
      <c r="AR37" s="164"/>
      <c r="AS37" s="165"/>
      <c r="AT37" s="166"/>
      <c r="AU37" s="169"/>
      <c r="AV37" s="169"/>
      <c r="AW37" s="169"/>
      <c r="AX37" s="169"/>
      <c r="AY37" s="169"/>
      <c r="AZ37" s="169"/>
      <c r="BA37" s="198"/>
      <c r="BB37" s="198"/>
    </row>
    <row r="38" spans="1:54" s="12" customFormat="1" ht="28.5" customHeight="1">
      <c r="A38" s="187" t="s">
        <v>299</v>
      </c>
      <c r="B38" s="188"/>
      <c r="C38" s="193"/>
      <c r="D38" s="170" t="s">
        <v>42</v>
      </c>
      <c r="E38" s="167">
        <f>E27</f>
        <v>17638.8</v>
      </c>
      <c r="F38" s="167">
        <f aca="true" t="shared" si="5" ref="F38:AZ41">F27</f>
        <v>2698.8</v>
      </c>
      <c r="G38" s="167">
        <f t="shared" si="5"/>
        <v>15.300360568746175</v>
      </c>
      <c r="H38" s="167">
        <f t="shared" si="5"/>
        <v>0</v>
      </c>
      <c r="I38" s="167">
        <f t="shared" si="5"/>
        <v>0</v>
      </c>
      <c r="J38" s="167">
        <f t="shared" si="5"/>
        <v>0</v>
      </c>
      <c r="K38" s="167">
        <f t="shared" si="5"/>
        <v>1778.3</v>
      </c>
      <c r="L38" s="167">
        <f t="shared" si="5"/>
        <v>1279.4</v>
      </c>
      <c r="M38" s="167">
        <f t="shared" si="5"/>
        <v>71.94511612213913</v>
      </c>
      <c r="N38" s="167">
        <f t="shared" si="5"/>
        <v>2433.4</v>
      </c>
      <c r="O38" s="167">
        <f t="shared" si="5"/>
        <v>1419.4</v>
      </c>
      <c r="P38" s="167">
        <f t="shared" si="5"/>
        <v>58.329908769622755</v>
      </c>
      <c r="Q38" s="167">
        <f t="shared" si="5"/>
        <v>4211.7</v>
      </c>
      <c r="R38" s="167">
        <f t="shared" si="5"/>
        <v>2698.8</v>
      </c>
      <c r="S38" s="167">
        <f t="shared" si="5"/>
        <v>64.07863807963531</v>
      </c>
      <c r="T38" s="167">
        <f t="shared" si="5"/>
        <v>2259.8</v>
      </c>
      <c r="U38" s="167">
        <f t="shared" si="5"/>
        <v>0</v>
      </c>
      <c r="V38" s="123">
        <f>U38/T38*100</f>
        <v>0</v>
      </c>
      <c r="W38" s="167">
        <f t="shared" si="5"/>
        <v>1819.1</v>
      </c>
      <c r="X38" s="167">
        <f t="shared" si="5"/>
        <v>0</v>
      </c>
      <c r="Y38" s="167">
        <f t="shared" si="5"/>
        <v>0</v>
      </c>
      <c r="Z38" s="167">
        <f t="shared" si="5"/>
        <v>2689</v>
      </c>
      <c r="AA38" s="167">
        <f t="shared" si="5"/>
        <v>0</v>
      </c>
      <c r="AB38" s="167">
        <f t="shared" si="5"/>
        <v>0</v>
      </c>
      <c r="AC38" s="167">
        <f t="shared" si="5"/>
        <v>10979.6</v>
      </c>
      <c r="AD38" s="167">
        <f t="shared" si="5"/>
        <v>2698.8</v>
      </c>
      <c r="AE38" s="167">
        <f t="shared" si="5"/>
        <v>24.580130423694854</v>
      </c>
      <c r="AF38" s="167">
        <f t="shared" si="5"/>
        <v>1056.5</v>
      </c>
      <c r="AG38" s="167">
        <f t="shared" si="5"/>
        <v>0</v>
      </c>
      <c r="AH38" s="167">
        <f t="shared" si="5"/>
        <v>0</v>
      </c>
      <c r="AI38" s="167">
        <f t="shared" si="5"/>
        <v>763.1</v>
      </c>
      <c r="AJ38" s="167">
        <f t="shared" si="5"/>
        <v>0</v>
      </c>
      <c r="AK38" s="167">
        <f t="shared" si="5"/>
        <v>0</v>
      </c>
      <c r="AL38" s="167">
        <f t="shared" si="5"/>
        <v>1304.5</v>
      </c>
      <c r="AM38" s="167">
        <f t="shared" si="5"/>
        <v>0</v>
      </c>
      <c r="AN38" s="167">
        <f t="shared" si="5"/>
        <v>0</v>
      </c>
      <c r="AO38" s="167">
        <f t="shared" si="5"/>
        <v>14103.7</v>
      </c>
      <c r="AP38" s="167">
        <f t="shared" si="5"/>
        <v>2698.8</v>
      </c>
      <c r="AQ38" s="167">
        <f t="shared" si="5"/>
        <v>19.135404184717487</v>
      </c>
      <c r="AR38" s="167">
        <f t="shared" si="5"/>
        <v>1073.6</v>
      </c>
      <c r="AS38" s="167">
        <f t="shared" si="5"/>
        <v>0</v>
      </c>
      <c r="AT38" s="167">
        <f t="shared" si="5"/>
        <v>0</v>
      </c>
      <c r="AU38" s="167">
        <f t="shared" si="5"/>
        <v>1261.9</v>
      </c>
      <c r="AV38" s="167">
        <f t="shared" si="5"/>
        <v>0</v>
      </c>
      <c r="AW38" s="167">
        <f t="shared" si="5"/>
        <v>0</v>
      </c>
      <c r="AX38" s="167">
        <f t="shared" si="5"/>
        <v>1199.6</v>
      </c>
      <c r="AY38" s="167">
        <f t="shared" si="5"/>
        <v>0</v>
      </c>
      <c r="AZ38" s="167">
        <f t="shared" si="5"/>
        <v>0</v>
      </c>
      <c r="BA38" s="196"/>
      <c r="BB38" s="196"/>
    </row>
    <row r="39" spans="1:54" s="12" customFormat="1" ht="28.5" customHeight="1">
      <c r="A39" s="189"/>
      <c r="B39" s="190"/>
      <c r="C39" s="194"/>
      <c r="D39" s="167" t="s">
        <v>295</v>
      </c>
      <c r="E39" s="167">
        <f>E28</f>
        <v>0</v>
      </c>
      <c r="F39" s="167">
        <f aca="true" t="shared" si="6" ref="F39:T39">F28</f>
        <v>0</v>
      </c>
      <c r="G39" s="167">
        <f t="shared" si="6"/>
        <v>0</v>
      </c>
      <c r="H39" s="167">
        <f t="shared" si="6"/>
        <v>0</v>
      </c>
      <c r="I39" s="167">
        <f t="shared" si="6"/>
        <v>0</v>
      </c>
      <c r="J39" s="167">
        <f t="shared" si="6"/>
        <v>0</v>
      </c>
      <c r="K39" s="167">
        <f t="shared" si="6"/>
        <v>0</v>
      </c>
      <c r="L39" s="167">
        <f t="shared" si="6"/>
        <v>0</v>
      </c>
      <c r="M39" s="167">
        <f t="shared" si="6"/>
        <v>0</v>
      </c>
      <c r="N39" s="167">
        <f t="shared" si="6"/>
        <v>0</v>
      </c>
      <c r="O39" s="167">
        <f t="shared" si="6"/>
        <v>0</v>
      </c>
      <c r="P39" s="167">
        <f t="shared" si="6"/>
        <v>0</v>
      </c>
      <c r="Q39" s="167">
        <f t="shared" si="6"/>
        <v>0</v>
      </c>
      <c r="R39" s="167">
        <f t="shared" si="6"/>
        <v>0</v>
      </c>
      <c r="S39" s="167">
        <f t="shared" si="6"/>
        <v>0</v>
      </c>
      <c r="T39" s="167">
        <f t="shared" si="6"/>
        <v>0</v>
      </c>
      <c r="U39" s="167">
        <f t="shared" si="5"/>
        <v>0</v>
      </c>
      <c r="V39" s="123">
        <v>0</v>
      </c>
      <c r="W39" s="167">
        <f t="shared" si="5"/>
        <v>0</v>
      </c>
      <c r="X39" s="167">
        <f t="shared" si="5"/>
        <v>0</v>
      </c>
      <c r="Y39" s="167">
        <f t="shared" si="5"/>
        <v>0</v>
      </c>
      <c r="Z39" s="167">
        <f t="shared" si="5"/>
        <v>0</v>
      </c>
      <c r="AA39" s="167">
        <f t="shared" si="5"/>
        <v>0</v>
      </c>
      <c r="AB39" s="167">
        <f t="shared" si="5"/>
        <v>0</v>
      </c>
      <c r="AC39" s="167">
        <f t="shared" si="5"/>
        <v>0</v>
      </c>
      <c r="AD39" s="167">
        <f t="shared" si="5"/>
        <v>0</v>
      </c>
      <c r="AE39" s="167">
        <f t="shared" si="5"/>
        <v>0</v>
      </c>
      <c r="AF39" s="167">
        <f t="shared" si="5"/>
        <v>0</v>
      </c>
      <c r="AG39" s="167">
        <f t="shared" si="5"/>
        <v>0</v>
      </c>
      <c r="AH39" s="167">
        <f t="shared" si="5"/>
        <v>0</v>
      </c>
      <c r="AI39" s="167">
        <f t="shared" si="5"/>
        <v>0</v>
      </c>
      <c r="AJ39" s="167">
        <f t="shared" si="5"/>
        <v>0</v>
      </c>
      <c r="AK39" s="167">
        <f t="shared" si="5"/>
        <v>0</v>
      </c>
      <c r="AL39" s="167">
        <f t="shared" si="5"/>
        <v>0</v>
      </c>
      <c r="AM39" s="167">
        <f t="shared" si="5"/>
        <v>0</v>
      </c>
      <c r="AN39" s="167">
        <f t="shared" si="5"/>
        <v>0</v>
      </c>
      <c r="AO39" s="167">
        <f t="shared" si="5"/>
        <v>0</v>
      </c>
      <c r="AP39" s="167">
        <f t="shared" si="5"/>
        <v>0</v>
      </c>
      <c r="AQ39" s="167">
        <f t="shared" si="5"/>
        <v>0</v>
      </c>
      <c r="AR39" s="167">
        <f t="shared" si="5"/>
        <v>0</v>
      </c>
      <c r="AS39" s="167">
        <f t="shared" si="5"/>
        <v>0</v>
      </c>
      <c r="AT39" s="167">
        <f t="shared" si="5"/>
        <v>0</v>
      </c>
      <c r="AU39" s="167">
        <f t="shared" si="5"/>
        <v>0</v>
      </c>
      <c r="AV39" s="167">
        <f t="shared" si="5"/>
        <v>0</v>
      </c>
      <c r="AW39" s="167">
        <f t="shared" si="5"/>
        <v>0</v>
      </c>
      <c r="AX39" s="167">
        <f t="shared" si="5"/>
        <v>0</v>
      </c>
      <c r="AY39" s="167">
        <f t="shared" si="5"/>
        <v>0</v>
      </c>
      <c r="AZ39" s="167">
        <f t="shared" si="5"/>
        <v>0</v>
      </c>
      <c r="BA39" s="197"/>
      <c r="BB39" s="197"/>
    </row>
    <row r="40" spans="1:54" s="12" customFormat="1" ht="28.5" customHeight="1">
      <c r="A40" s="189"/>
      <c r="B40" s="190"/>
      <c r="C40" s="194"/>
      <c r="D40" s="167" t="s">
        <v>296</v>
      </c>
      <c r="E40" s="167">
        <f>E29</f>
        <v>0</v>
      </c>
      <c r="F40" s="167">
        <f t="shared" si="5"/>
        <v>0</v>
      </c>
      <c r="G40" s="167">
        <f t="shared" si="5"/>
        <v>0</v>
      </c>
      <c r="H40" s="167">
        <f t="shared" si="5"/>
        <v>0</v>
      </c>
      <c r="I40" s="167">
        <f t="shared" si="5"/>
        <v>0</v>
      </c>
      <c r="J40" s="167">
        <f t="shared" si="5"/>
        <v>0</v>
      </c>
      <c r="K40" s="167">
        <f t="shared" si="5"/>
        <v>0</v>
      </c>
      <c r="L40" s="167">
        <f t="shared" si="5"/>
        <v>0</v>
      </c>
      <c r="M40" s="167">
        <f t="shared" si="5"/>
        <v>0</v>
      </c>
      <c r="N40" s="167">
        <f t="shared" si="5"/>
        <v>0</v>
      </c>
      <c r="O40" s="167">
        <f t="shared" si="5"/>
        <v>0</v>
      </c>
      <c r="P40" s="167">
        <f t="shared" si="5"/>
        <v>0</v>
      </c>
      <c r="Q40" s="167">
        <f t="shared" si="5"/>
        <v>0</v>
      </c>
      <c r="R40" s="167">
        <f t="shared" si="5"/>
        <v>0</v>
      </c>
      <c r="S40" s="167">
        <f t="shared" si="5"/>
        <v>0</v>
      </c>
      <c r="T40" s="167">
        <f t="shared" si="5"/>
        <v>0</v>
      </c>
      <c r="U40" s="167">
        <f t="shared" si="5"/>
        <v>0</v>
      </c>
      <c r="V40" s="123">
        <v>0</v>
      </c>
      <c r="W40" s="167">
        <f t="shared" si="5"/>
        <v>0</v>
      </c>
      <c r="X40" s="167">
        <f t="shared" si="5"/>
        <v>0</v>
      </c>
      <c r="Y40" s="167">
        <f t="shared" si="5"/>
        <v>0</v>
      </c>
      <c r="Z40" s="167">
        <f t="shared" si="5"/>
        <v>0</v>
      </c>
      <c r="AA40" s="167">
        <f t="shared" si="5"/>
        <v>0</v>
      </c>
      <c r="AB40" s="167">
        <f t="shared" si="5"/>
        <v>0</v>
      </c>
      <c r="AC40" s="167">
        <f t="shared" si="5"/>
        <v>0</v>
      </c>
      <c r="AD40" s="167">
        <f t="shared" si="5"/>
        <v>0</v>
      </c>
      <c r="AE40" s="167">
        <f t="shared" si="5"/>
        <v>0</v>
      </c>
      <c r="AF40" s="167">
        <f t="shared" si="5"/>
        <v>0</v>
      </c>
      <c r="AG40" s="167">
        <f t="shared" si="5"/>
        <v>0</v>
      </c>
      <c r="AH40" s="167">
        <f t="shared" si="5"/>
        <v>0</v>
      </c>
      <c r="AI40" s="167">
        <f t="shared" si="5"/>
        <v>0</v>
      </c>
      <c r="AJ40" s="167">
        <f t="shared" si="5"/>
        <v>0</v>
      </c>
      <c r="AK40" s="167">
        <f t="shared" si="5"/>
        <v>0</v>
      </c>
      <c r="AL40" s="167">
        <f t="shared" si="5"/>
        <v>0</v>
      </c>
      <c r="AM40" s="167">
        <f t="shared" si="5"/>
        <v>0</v>
      </c>
      <c r="AN40" s="167">
        <f t="shared" si="5"/>
        <v>0</v>
      </c>
      <c r="AO40" s="167">
        <f t="shared" si="5"/>
        <v>0</v>
      </c>
      <c r="AP40" s="167">
        <f t="shared" si="5"/>
        <v>0</v>
      </c>
      <c r="AQ40" s="167">
        <f t="shared" si="5"/>
        <v>0</v>
      </c>
      <c r="AR40" s="167">
        <f t="shared" si="5"/>
        <v>0</v>
      </c>
      <c r="AS40" s="167">
        <f t="shared" si="5"/>
        <v>0</v>
      </c>
      <c r="AT40" s="167">
        <f t="shared" si="5"/>
        <v>0</v>
      </c>
      <c r="AU40" s="167">
        <f t="shared" si="5"/>
        <v>0</v>
      </c>
      <c r="AV40" s="167">
        <f t="shared" si="5"/>
        <v>0</v>
      </c>
      <c r="AW40" s="167">
        <f t="shared" si="5"/>
        <v>0</v>
      </c>
      <c r="AX40" s="167">
        <f t="shared" si="5"/>
        <v>0</v>
      </c>
      <c r="AY40" s="167">
        <f t="shared" si="5"/>
        <v>0</v>
      </c>
      <c r="AZ40" s="167">
        <f t="shared" si="5"/>
        <v>0</v>
      </c>
      <c r="BA40" s="197"/>
      <c r="BB40" s="197"/>
    </row>
    <row r="41" spans="1:54" s="12" customFormat="1" ht="28.5" customHeight="1">
      <c r="A41" s="191"/>
      <c r="B41" s="192"/>
      <c r="C41" s="195"/>
      <c r="D41" s="167" t="s">
        <v>297</v>
      </c>
      <c r="E41" s="167">
        <f>E30</f>
        <v>17638.8</v>
      </c>
      <c r="F41" s="167">
        <f t="shared" si="5"/>
        <v>2698.8</v>
      </c>
      <c r="G41" s="167">
        <f t="shared" si="5"/>
        <v>15.300360568746175</v>
      </c>
      <c r="H41" s="167">
        <f t="shared" si="5"/>
        <v>0</v>
      </c>
      <c r="I41" s="167">
        <f t="shared" si="5"/>
        <v>0</v>
      </c>
      <c r="J41" s="167">
        <f t="shared" si="5"/>
        <v>0</v>
      </c>
      <c r="K41" s="167">
        <f t="shared" si="5"/>
        <v>1778.3</v>
      </c>
      <c r="L41" s="167">
        <f t="shared" si="5"/>
        <v>1279.4</v>
      </c>
      <c r="M41" s="167">
        <f t="shared" si="5"/>
        <v>71.94511612213913</v>
      </c>
      <c r="N41" s="167">
        <f t="shared" si="5"/>
        <v>2433.4</v>
      </c>
      <c r="O41" s="167">
        <f t="shared" si="5"/>
        <v>1419.4</v>
      </c>
      <c r="P41" s="167">
        <f t="shared" si="5"/>
        <v>58.329908769622755</v>
      </c>
      <c r="Q41" s="167">
        <f t="shared" si="5"/>
        <v>4211.7</v>
      </c>
      <c r="R41" s="167">
        <f t="shared" si="5"/>
        <v>2698.8</v>
      </c>
      <c r="S41" s="167">
        <f t="shared" si="5"/>
        <v>64.07863807963531</v>
      </c>
      <c r="T41" s="167">
        <f t="shared" si="5"/>
        <v>2259.8</v>
      </c>
      <c r="U41" s="167">
        <f t="shared" si="5"/>
        <v>0</v>
      </c>
      <c r="V41" s="123">
        <f>U41/T41*100</f>
        <v>0</v>
      </c>
      <c r="W41" s="167">
        <f t="shared" si="5"/>
        <v>1819.1</v>
      </c>
      <c r="X41" s="167">
        <f t="shared" si="5"/>
        <v>0</v>
      </c>
      <c r="Y41" s="167">
        <f t="shared" si="5"/>
        <v>0</v>
      </c>
      <c r="Z41" s="167">
        <f t="shared" si="5"/>
        <v>2689</v>
      </c>
      <c r="AA41" s="167">
        <f t="shared" si="5"/>
        <v>0</v>
      </c>
      <c r="AB41" s="167">
        <f t="shared" si="5"/>
        <v>0</v>
      </c>
      <c r="AC41" s="167">
        <f t="shared" si="5"/>
        <v>10979.6</v>
      </c>
      <c r="AD41" s="167">
        <f t="shared" si="5"/>
        <v>2698.8</v>
      </c>
      <c r="AE41" s="167">
        <f t="shared" si="5"/>
        <v>24.580130423694854</v>
      </c>
      <c r="AF41" s="167">
        <f t="shared" si="5"/>
        <v>1056.5</v>
      </c>
      <c r="AG41" s="167">
        <f t="shared" si="5"/>
        <v>0</v>
      </c>
      <c r="AH41" s="167">
        <f t="shared" si="5"/>
        <v>0</v>
      </c>
      <c r="AI41" s="167">
        <f t="shared" si="5"/>
        <v>763.1</v>
      </c>
      <c r="AJ41" s="167">
        <f t="shared" si="5"/>
        <v>0</v>
      </c>
      <c r="AK41" s="167">
        <f t="shared" si="5"/>
        <v>0</v>
      </c>
      <c r="AL41" s="167">
        <f t="shared" si="5"/>
        <v>1304.5</v>
      </c>
      <c r="AM41" s="167">
        <f t="shared" si="5"/>
        <v>0</v>
      </c>
      <c r="AN41" s="167">
        <f t="shared" si="5"/>
        <v>0</v>
      </c>
      <c r="AO41" s="167">
        <f t="shared" si="5"/>
        <v>14103.7</v>
      </c>
      <c r="AP41" s="167">
        <f t="shared" si="5"/>
        <v>2698.8</v>
      </c>
      <c r="AQ41" s="167">
        <f t="shared" si="5"/>
        <v>19.135404184717487</v>
      </c>
      <c r="AR41" s="167">
        <f t="shared" si="5"/>
        <v>1073.6</v>
      </c>
      <c r="AS41" s="167">
        <f t="shared" si="5"/>
        <v>0</v>
      </c>
      <c r="AT41" s="167">
        <f t="shared" si="5"/>
        <v>0</v>
      </c>
      <c r="AU41" s="167">
        <f t="shared" si="5"/>
        <v>1261.9</v>
      </c>
      <c r="AV41" s="167">
        <f t="shared" si="5"/>
        <v>0</v>
      </c>
      <c r="AW41" s="167">
        <f t="shared" si="5"/>
        <v>0</v>
      </c>
      <c r="AX41" s="167">
        <f t="shared" si="5"/>
        <v>1199.6</v>
      </c>
      <c r="AY41" s="167">
        <f t="shared" si="5"/>
        <v>0</v>
      </c>
      <c r="AZ41" s="167">
        <f t="shared" si="5"/>
        <v>0</v>
      </c>
      <c r="BA41" s="197"/>
      <c r="BB41" s="197"/>
    </row>
    <row r="42" spans="1:54" s="12" customFormat="1" ht="28.5" customHeight="1">
      <c r="A42" s="202" t="s">
        <v>44</v>
      </c>
      <c r="B42" s="203"/>
      <c r="C42" s="168"/>
      <c r="D42" s="162"/>
      <c r="E42" s="168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23">
        <v>0</v>
      </c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4"/>
      <c r="AR42" s="164"/>
      <c r="AS42" s="165"/>
      <c r="AT42" s="166"/>
      <c r="AU42" s="169"/>
      <c r="AV42" s="169"/>
      <c r="AW42" s="169"/>
      <c r="AX42" s="169"/>
      <c r="AY42" s="169"/>
      <c r="AZ42" s="169"/>
      <c r="BA42" s="198"/>
      <c r="BB42" s="198"/>
    </row>
    <row r="43" spans="1:54" s="12" customFormat="1" ht="28.5" customHeight="1">
      <c r="A43" s="187" t="s">
        <v>302</v>
      </c>
      <c r="B43" s="188"/>
      <c r="C43" s="193"/>
      <c r="D43" s="170" t="s">
        <v>42</v>
      </c>
      <c r="E43" s="167">
        <f>E27</f>
        <v>17638.8</v>
      </c>
      <c r="F43" s="167">
        <f aca="true" t="shared" si="7" ref="F43:AZ46">F27</f>
        <v>2698.8</v>
      </c>
      <c r="G43" s="167">
        <f t="shared" si="7"/>
        <v>15.300360568746175</v>
      </c>
      <c r="H43" s="167">
        <f t="shared" si="7"/>
        <v>0</v>
      </c>
      <c r="I43" s="167">
        <f t="shared" si="7"/>
        <v>0</v>
      </c>
      <c r="J43" s="167">
        <f t="shared" si="7"/>
        <v>0</v>
      </c>
      <c r="K43" s="167">
        <f t="shared" si="7"/>
        <v>1778.3</v>
      </c>
      <c r="L43" s="167">
        <f t="shared" si="7"/>
        <v>1279.4</v>
      </c>
      <c r="M43" s="167">
        <f t="shared" si="7"/>
        <v>71.94511612213913</v>
      </c>
      <c r="N43" s="167">
        <f t="shared" si="7"/>
        <v>2433.4</v>
      </c>
      <c r="O43" s="167">
        <f t="shared" si="7"/>
        <v>1419.4</v>
      </c>
      <c r="P43" s="167">
        <f t="shared" si="7"/>
        <v>58.329908769622755</v>
      </c>
      <c r="Q43" s="167">
        <f t="shared" si="7"/>
        <v>4211.7</v>
      </c>
      <c r="R43" s="167">
        <f t="shared" si="7"/>
        <v>2698.8</v>
      </c>
      <c r="S43" s="167">
        <f t="shared" si="7"/>
        <v>64.07863807963531</v>
      </c>
      <c r="T43" s="167">
        <f t="shared" si="7"/>
        <v>2259.8</v>
      </c>
      <c r="U43" s="167">
        <f t="shared" si="7"/>
        <v>0</v>
      </c>
      <c r="V43" s="123">
        <f>U43/T43*100</f>
        <v>0</v>
      </c>
      <c r="W43" s="167">
        <f t="shared" si="7"/>
        <v>1819.1</v>
      </c>
      <c r="X43" s="167">
        <f t="shared" si="7"/>
        <v>0</v>
      </c>
      <c r="Y43" s="167">
        <f t="shared" si="7"/>
        <v>0</v>
      </c>
      <c r="Z43" s="167">
        <f t="shared" si="7"/>
        <v>2689</v>
      </c>
      <c r="AA43" s="167">
        <f t="shared" si="7"/>
        <v>0</v>
      </c>
      <c r="AB43" s="167">
        <f t="shared" si="7"/>
        <v>0</v>
      </c>
      <c r="AC43" s="167">
        <f t="shared" si="7"/>
        <v>10979.6</v>
      </c>
      <c r="AD43" s="167">
        <f t="shared" si="7"/>
        <v>2698.8</v>
      </c>
      <c r="AE43" s="167">
        <f t="shared" si="7"/>
        <v>24.580130423694854</v>
      </c>
      <c r="AF43" s="167">
        <f t="shared" si="7"/>
        <v>1056.5</v>
      </c>
      <c r="AG43" s="167">
        <f t="shared" si="7"/>
        <v>0</v>
      </c>
      <c r="AH43" s="167">
        <f t="shared" si="7"/>
        <v>0</v>
      </c>
      <c r="AI43" s="167">
        <f t="shared" si="7"/>
        <v>763.1</v>
      </c>
      <c r="AJ43" s="167">
        <f t="shared" si="7"/>
        <v>0</v>
      </c>
      <c r="AK43" s="167">
        <f t="shared" si="7"/>
        <v>0</v>
      </c>
      <c r="AL43" s="167">
        <f t="shared" si="7"/>
        <v>1304.5</v>
      </c>
      <c r="AM43" s="167">
        <f t="shared" si="7"/>
        <v>0</v>
      </c>
      <c r="AN43" s="167">
        <f t="shared" si="7"/>
        <v>0</v>
      </c>
      <c r="AO43" s="167">
        <f t="shared" si="7"/>
        <v>14103.7</v>
      </c>
      <c r="AP43" s="167">
        <f t="shared" si="7"/>
        <v>2698.8</v>
      </c>
      <c r="AQ43" s="167">
        <f t="shared" si="7"/>
        <v>19.135404184717487</v>
      </c>
      <c r="AR43" s="167">
        <f t="shared" si="7"/>
        <v>1073.6</v>
      </c>
      <c r="AS43" s="167">
        <f t="shared" si="7"/>
        <v>0</v>
      </c>
      <c r="AT43" s="167">
        <f t="shared" si="7"/>
        <v>0</v>
      </c>
      <c r="AU43" s="167">
        <f t="shared" si="7"/>
        <v>1261.9</v>
      </c>
      <c r="AV43" s="167">
        <f t="shared" si="7"/>
        <v>0</v>
      </c>
      <c r="AW43" s="167">
        <f t="shared" si="7"/>
        <v>0</v>
      </c>
      <c r="AX43" s="167">
        <f t="shared" si="7"/>
        <v>1199.6</v>
      </c>
      <c r="AY43" s="167">
        <f t="shared" si="7"/>
        <v>0</v>
      </c>
      <c r="AZ43" s="167">
        <f t="shared" si="7"/>
        <v>0</v>
      </c>
      <c r="BA43" s="196"/>
      <c r="BB43" s="196"/>
    </row>
    <row r="44" spans="1:54" s="12" customFormat="1" ht="28.5" customHeight="1">
      <c r="A44" s="189"/>
      <c r="B44" s="190"/>
      <c r="C44" s="194"/>
      <c r="D44" s="167" t="s">
        <v>295</v>
      </c>
      <c r="E44" s="167">
        <f>E28</f>
        <v>0</v>
      </c>
      <c r="F44" s="167">
        <f aca="true" t="shared" si="8" ref="F44:T44">F28</f>
        <v>0</v>
      </c>
      <c r="G44" s="167">
        <f t="shared" si="8"/>
        <v>0</v>
      </c>
      <c r="H44" s="167">
        <f t="shared" si="8"/>
        <v>0</v>
      </c>
      <c r="I44" s="167">
        <f t="shared" si="8"/>
        <v>0</v>
      </c>
      <c r="J44" s="167">
        <f t="shared" si="8"/>
        <v>0</v>
      </c>
      <c r="K44" s="167">
        <f t="shared" si="8"/>
        <v>0</v>
      </c>
      <c r="L44" s="167">
        <f t="shared" si="8"/>
        <v>0</v>
      </c>
      <c r="M44" s="167">
        <f t="shared" si="8"/>
        <v>0</v>
      </c>
      <c r="N44" s="167">
        <f t="shared" si="8"/>
        <v>0</v>
      </c>
      <c r="O44" s="167">
        <f t="shared" si="8"/>
        <v>0</v>
      </c>
      <c r="P44" s="167">
        <f t="shared" si="8"/>
        <v>0</v>
      </c>
      <c r="Q44" s="167">
        <f t="shared" si="8"/>
        <v>0</v>
      </c>
      <c r="R44" s="167">
        <f t="shared" si="8"/>
        <v>0</v>
      </c>
      <c r="S44" s="167">
        <f t="shared" si="8"/>
        <v>0</v>
      </c>
      <c r="T44" s="167">
        <f t="shared" si="8"/>
        <v>0</v>
      </c>
      <c r="U44" s="167">
        <f t="shared" si="7"/>
        <v>0</v>
      </c>
      <c r="V44" s="123">
        <v>0</v>
      </c>
      <c r="W44" s="167">
        <f t="shared" si="7"/>
        <v>0</v>
      </c>
      <c r="X44" s="167">
        <f t="shared" si="7"/>
        <v>0</v>
      </c>
      <c r="Y44" s="167">
        <f t="shared" si="7"/>
        <v>0</v>
      </c>
      <c r="Z44" s="167">
        <f t="shared" si="7"/>
        <v>0</v>
      </c>
      <c r="AA44" s="167">
        <f t="shared" si="7"/>
        <v>0</v>
      </c>
      <c r="AB44" s="167">
        <f t="shared" si="7"/>
        <v>0</v>
      </c>
      <c r="AC44" s="167">
        <f t="shared" si="7"/>
        <v>0</v>
      </c>
      <c r="AD44" s="167">
        <f t="shared" si="7"/>
        <v>0</v>
      </c>
      <c r="AE44" s="167">
        <f t="shared" si="7"/>
        <v>0</v>
      </c>
      <c r="AF44" s="167">
        <f t="shared" si="7"/>
        <v>0</v>
      </c>
      <c r="AG44" s="167">
        <f t="shared" si="7"/>
        <v>0</v>
      </c>
      <c r="AH44" s="167">
        <f t="shared" si="7"/>
        <v>0</v>
      </c>
      <c r="AI44" s="167">
        <f t="shared" si="7"/>
        <v>0</v>
      </c>
      <c r="AJ44" s="167">
        <f t="shared" si="7"/>
        <v>0</v>
      </c>
      <c r="AK44" s="167">
        <f t="shared" si="7"/>
        <v>0</v>
      </c>
      <c r="AL44" s="167">
        <f t="shared" si="7"/>
        <v>0</v>
      </c>
      <c r="AM44" s="167">
        <f t="shared" si="7"/>
        <v>0</v>
      </c>
      <c r="AN44" s="167">
        <f t="shared" si="7"/>
        <v>0</v>
      </c>
      <c r="AO44" s="167">
        <f t="shared" si="7"/>
        <v>0</v>
      </c>
      <c r="AP44" s="167">
        <f t="shared" si="7"/>
        <v>0</v>
      </c>
      <c r="AQ44" s="167">
        <f t="shared" si="7"/>
        <v>0</v>
      </c>
      <c r="AR44" s="167">
        <f t="shared" si="7"/>
        <v>0</v>
      </c>
      <c r="AS44" s="167">
        <f t="shared" si="7"/>
        <v>0</v>
      </c>
      <c r="AT44" s="167">
        <f t="shared" si="7"/>
        <v>0</v>
      </c>
      <c r="AU44" s="167">
        <f t="shared" si="7"/>
        <v>0</v>
      </c>
      <c r="AV44" s="167">
        <f t="shared" si="7"/>
        <v>0</v>
      </c>
      <c r="AW44" s="167">
        <f t="shared" si="7"/>
        <v>0</v>
      </c>
      <c r="AX44" s="167">
        <f t="shared" si="7"/>
        <v>0</v>
      </c>
      <c r="AY44" s="167">
        <f t="shared" si="7"/>
        <v>0</v>
      </c>
      <c r="AZ44" s="167">
        <f t="shared" si="7"/>
        <v>0</v>
      </c>
      <c r="BA44" s="197"/>
      <c r="BB44" s="197"/>
    </row>
    <row r="45" spans="1:54" s="12" customFormat="1" ht="28.5" customHeight="1">
      <c r="A45" s="189"/>
      <c r="B45" s="190"/>
      <c r="C45" s="194"/>
      <c r="D45" s="167" t="s">
        <v>296</v>
      </c>
      <c r="E45" s="167">
        <f>E29</f>
        <v>0</v>
      </c>
      <c r="F45" s="167">
        <f t="shared" si="7"/>
        <v>0</v>
      </c>
      <c r="G45" s="167">
        <f t="shared" si="7"/>
        <v>0</v>
      </c>
      <c r="H45" s="167">
        <f t="shared" si="7"/>
        <v>0</v>
      </c>
      <c r="I45" s="167">
        <f t="shared" si="7"/>
        <v>0</v>
      </c>
      <c r="J45" s="167">
        <f t="shared" si="7"/>
        <v>0</v>
      </c>
      <c r="K45" s="167">
        <f t="shared" si="7"/>
        <v>0</v>
      </c>
      <c r="L45" s="167">
        <f t="shared" si="7"/>
        <v>0</v>
      </c>
      <c r="M45" s="167">
        <f t="shared" si="7"/>
        <v>0</v>
      </c>
      <c r="N45" s="167">
        <f t="shared" si="7"/>
        <v>0</v>
      </c>
      <c r="O45" s="167">
        <f t="shared" si="7"/>
        <v>0</v>
      </c>
      <c r="P45" s="167">
        <f t="shared" si="7"/>
        <v>0</v>
      </c>
      <c r="Q45" s="167">
        <f t="shared" si="7"/>
        <v>0</v>
      </c>
      <c r="R45" s="167">
        <f t="shared" si="7"/>
        <v>0</v>
      </c>
      <c r="S45" s="167">
        <f t="shared" si="7"/>
        <v>0</v>
      </c>
      <c r="T45" s="167">
        <f t="shared" si="7"/>
        <v>0</v>
      </c>
      <c r="U45" s="167">
        <f t="shared" si="7"/>
        <v>0</v>
      </c>
      <c r="V45" s="123">
        <v>0</v>
      </c>
      <c r="W45" s="167">
        <f t="shared" si="7"/>
        <v>0</v>
      </c>
      <c r="X45" s="167">
        <f t="shared" si="7"/>
        <v>0</v>
      </c>
      <c r="Y45" s="167">
        <f t="shared" si="7"/>
        <v>0</v>
      </c>
      <c r="Z45" s="167">
        <f t="shared" si="7"/>
        <v>0</v>
      </c>
      <c r="AA45" s="167">
        <f t="shared" si="7"/>
        <v>0</v>
      </c>
      <c r="AB45" s="167">
        <f t="shared" si="7"/>
        <v>0</v>
      </c>
      <c r="AC45" s="167">
        <f t="shared" si="7"/>
        <v>0</v>
      </c>
      <c r="AD45" s="167">
        <f t="shared" si="7"/>
        <v>0</v>
      </c>
      <c r="AE45" s="167">
        <f t="shared" si="7"/>
        <v>0</v>
      </c>
      <c r="AF45" s="167">
        <f t="shared" si="7"/>
        <v>0</v>
      </c>
      <c r="AG45" s="167">
        <f t="shared" si="7"/>
        <v>0</v>
      </c>
      <c r="AH45" s="167">
        <f t="shared" si="7"/>
        <v>0</v>
      </c>
      <c r="AI45" s="167">
        <f t="shared" si="7"/>
        <v>0</v>
      </c>
      <c r="AJ45" s="167">
        <f t="shared" si="7"/>
        <v>0</v>
      </c>
      <c r="AK45" s="167">
        <f t="shared" si="7"/>
        <v>0</v>
      </c>
      <c r="AL45" s="167">
        <f t="shared" si="7"/>
        <v>0</v>
      </c>
      <c r="AM45" s="167">
        <f t="shared" si="7"/>
        <v>0</v>
      </c>
      <c r="AN45" s="167">
        <f t="shared" si="7"/>
        <v>0</v>
      </c>
      <c r="AO45" s="167">
        <f t="shared" si="7"/>
        <v>0</v>
      </c>
      <c r="AP45" s="167">
        <f t="shared" si="7"/>
        <v>0</v>
      </c>
      <c r="AQ45" s="167">
        <f t="shared" si="7"/>
        <v>0</v>
      </c>
      <c r="AR45" s="167">
        <f t="shared" si="7"/>
        <v>0</v>
      </c>
      <c r="AS45" s="167">
        <f t="shared" si="7"/>
        <v>0</v>
      </c>
      <c r="AT45" s="167">
        <f t="shared" si="7"/>
        <v>0</v>
      </c>
      <c r="AU45" s="167">
        <f t="shared" si="7"/>
        <v>0</v>
      </c>
      <c r="AV45" s="167">
        <f t="shared" si="7"/>
        <v>0</v>
      </c>
      <c r="AW45" s="167">
        <f t="shared" si="7"/>
        <v>0</v>
      </c>
      <c r="AX45" s="167">
        <f t="shared" si="7"/>
        <v>0</v>
      </c>
      <c r="AY45" s="167">
        <f t="shared" si="7"/>
        <v>0</v>
      </c>
      <c r="AZ45" s="167">
        <f t="shared" si="7"/>
        <v>0</v>
      </c>
      <c r="BA45" s="197"/>
      <c r="BB45" s="197"/>
    </row>
    <row r="46" spans="1:54" s="12" customFormat="1" ht="28.5" customHeight="1">
      <c r="A46" s="191"/>
      <c r="B46" s="192"/>
      <c r="C46" s="195"/>
      <c r="D46" s="167" t="s">
        <v>297</v>
      </c>
      <c r="E46" s="167">
        <f>E30</f>
        <v>17638.8</v>
      </c>
      <c r="F46" s="167">
        <f t="shared" si="7"/>
        <v>2698.8</v>
      </c>
      <c r="G46" s="167">
        <f t="shared" si="7"/>
        <v>15.300360568746175</v>
      </c>
      <c r="H46" s="167">
        <f t="shared" si="7"/>
        <v>0</v>
      </c>
      <c r="I46" s="167">
        <f t="shared" si="7"/>
        <v>0</v>
      </c>
      <c r="J46" s="167">
        <f t="shared" si="7"/>
        <v>0</v>
      </c>
      <c r="K46" s="167">
        <f t="shared" si="7"/>
        <v>1778.3</v>
      </c>
      <c r="L46" s="167">
        <f t="shared" si="7"/>
        <v>1279.4</v>
      </c>
      <c r="M46" s="167">
        <f t="shared" si="7"/>
        <v>71.94511612213913</v>
      </c>
      <c r="N46" s="167">
        <f t="shared" si="7"/>
        <v>2433.4</v>
      </c>
      <c r="O46" s="167">
        <f t="shared" si="7"/>
        <v>1419.4</v>
      </c>
      <c r="P46" s="167">
        <f t="shared" si="7"/>
        <v>58.329908769622755</v>
      </c>
      <c r="Q46" s="167">
        <f t="shared" si="7"/>
        <v>4211.7</v>
      </c>
      <c r="R46" s="167">
        <f t="shared" si="7"/>
        <v>2698.8</v>
      </c>
      <c r="S46" s="167">
        <f t="shared" si="7"/>
        <v>64.07863807963531</v>
      </c>
      <c r="T46" s="167">
        <f t="shared" si="7"/>
        <v>2259.8</v>
      </c>
      <c r="U46" s="167">
        <f t="shared" si="7"/>
        <v>0</v>
      </c>
      <c r="V46" s="123">
        <f>U46/T46*100</f>
        <v>0</v>
      </c>
      <c r="W46" s="167">
        <f t="shared" si="7"/>
        <v>1819.1</v>
      </c>
      <c r="X46" s="167">
        <f t="shared" si="7"/>
        <v>0</v>
      </c>
      <c r="Y46" s="167">
        <f t="shared" si="7"/>
        <v>0</v>
      </c>
      <c r="Z46" s="167">
        <f t="shared" si="7"/>
        <v>2689</v>
      </c>
      <c r="AA46" s="167">
        <f t="shared" si="7"/>
        <v>0</v>
      </c>
      <c r="AB46" s="167">
        <f t="shared" si="7"/>
        <v>0</v>
      </c>
      <c r="AC46" s="167">
        <f t="shared" si="7"/>
        <v>10979.6</v>
      </c>
      <c r="AD46" s="167">
        <f t="shared" si="7"/>
        <v>2698.8</v>
      </c>
      <c r="AE46" s="167">
        <f t="shared" si="7"/>
        <v>24.580130423694854</v>
      </c>
      <c r="AF46" s="167">
        <f t="shared" si="7"/>
        <v>1056.5</v>
      </c>
      <c r="AG46" s="167">
        <f t="shared" si="7"/>
        <v>0</v>
      </c>
      <c r="AH46" s="167">
        <f t="shared" si="7"/>
        <v>0</v>
      </c>
      <c r="AI46" s="167">
        <f t="shared" si="7"/>
        <v>763.1</v>
      </c>
      <c r="AJ46" s="167">
        <f t="shared" si="7"/>
        <v>0</v>
      </c>
      <c r="AK46" s="167">
        <f t="shared" si="7"/>
        <v>0</v>
      </c>
      <c r="AL46" s="167">
        <f t="shared" si="7"/>
        <v>1304.5</v>
      </c>
      <c r="AM46" s="167">
        <f t="shared" si="7"/>
        <v>0</v>
      </c>
      <c r="AN46" s="167">
        <f t="shared" si="7"/>
        <v>0</v>
      </c>
      <c r="AO46" s="167">
        <f t="shared" si="7"/>
        <v>14103.7</v>
      </c>
      <c r="AP46" s="167">
        <f t="shared" si="7"/>
        <v>2698.8</v>
      </c>
      <c r="AQ46" s="167">
        <f t="shared" si="7"/>
        <v>19.135404184717487</v>
      </c>
      <c r="AR46" s="167">
        <f t="shared" si="7"/>
        <v>1073.6</v>
      </c>
      <c r="AS46" s="167">
        <f t="shared" si="7"/>
        <v>0</v>
      </c>
      <c r="AT46" s="167">
        <f t="shared" si="7"/>
        <v>0</v>
      </c>
      <c r="AU46" s="167">
        <f t="shared" si="7"/>
        <v>1261.9</v>
      </c>
      <c r="AV46" s="167">
        <f t="shared" si="7"/>
        <v>0</v>
      </c>
      <c r="AW46" s="167">
        <f t="shared" si="7"/>
        <v>0</v>
      </c>
      <c r="AX46" s="167">
        <f t="shared" si="7"/>
        <v>1199.6</v>
      </c>
      <c r="AY46" s="167">
        <f t="shared" si="7"/>
        <v>0</v>
      </c>
      <c r="AZ46" s="167">
        <f t="shared" si="7"/>
        <v>0</v>
      </c>
      <c r="BA46" s="198"/>
      <c r="BB46" s="198"/>
    </row>
    <row r="47" spans="1:54" s="12" customFormat="1" ht="28.5" customHeight="1">
      <c r="A47" s="187" t="s">
        <v>300</v>
      </c>
      <c r="B47" s="188"/>
      <c r="C47" s="193"/>
      <c r="D47" s="170" t="s">
        <v>42</v>
      </c>
      <c r="E47" s="167">
        <v>0</v>
      </c>
      <c r="F47" s="167">
        <v>0</v>
      </c>
      <c r="G47" s="167">
        <v>0</v>
      </c>
      <c r="H47" s="167">
        <v>0</v>
      </c>
      <c r="I47" s="167">
        <v>0</v>
      </c>
      <c r="J47" s="167">
        <v>0</v>
      </c>
      <c r="K47" s="167">
        <v>0</v>
      </c>
      <c r="L47" s="167">
        <v>0</v>
      </c>
      <c r="M47" s="167">
        <v>0</v>
      </c>
      <c r="N47" s="167">
        <v>0</v>
      </c>
      <c r="O47" s="167">
        <v>0</v>
      </c>
      <c r="P47" s="167">
        <v>0</v>
      </c>
      <c r="Q47" s="167">
        <v>0</v>
      </c>
      <c r="R47" s="167">
        <v>0</v>
      </c>
      <c r="S47" s="167">
        <v>0</v>
      </c>
      <c r="T47" s="167">
        <v>0</v>
      </c>
      <c r="U47" s="167">
        <v>0</v>
      </c>
      <c r="V47" s="123">
        <v>0</v>
      </c>
      <c r="W47" s="167">
        <v>0</v>
      </c>
      <c r="X47" s="167">
        <v>0</v>
      </c>
      <c r="Y47" s="167">
        <v>0</v>
      </c>
      <c r="Z47" s="167">
        <v>0</v>
      </c>
      <c r="AA47" s="167">
        <v>0</v>
      </c>
      <c r="AB47" s="167">
        <v>0</v>
      </c>
      <c r="AC47" s="167">
        <v>0</v>
      </c>
      <c r="AD47" s="167">
        <v>0</v>
      </c>
      <c r="AE47" s="167">
        <v>0</v>
      </c>
      <c r="AF47" s="167">
        <v>0</v>
      </c>
      <c r="AG47" s="167">
        <v>0</v>
      </c>
      <c r="AH47" s="167">
        <v>0</v>
      </c>
      <c r="AI47" s="167">
        <v>0</v>
      </c>
      <c r="AJ47" s="167">
        <v>0</v>
      </c>
      <c r="AK47" s="167">
        <v>0</v>
      </c>
      <c r="AL47" s="167">
        <v>0</v>
      </c>
      <c r="AM47" s="167">
        <v>0</v>
      </c>
      <c r="AN47" s="167">
        <v>0</v>
      </c>
      <c r="AO47" s="167">
        <v>0</v>
      </c>
      <c r="AP47" s="167">
        <v>0</v>
      </c>
      <c r="AQ47" s="167">
        <v>0</v>
      </c>
      <c r="AR47" s="167">
        <v>0</v>
      </c>
      <c r="AS47" s="167">
        <v>0</v>
      </c>
      <c r="AT47" s="167">
        <v>0</v>
      </c>
      <c r="AU47" s="167">
        <v>0</v>
      </c>
      <c r="AV47" s="167">
        <v>0</v>
      </c>
      <c r="AW47" s="167">
        <v>0</v>
      </c>
      <c r="AX47" s="167">
        <v>0</v>
      </c>
      <c r="AY47" s="167">
        <v>0</v>
      </c>
      <c r="AZ47" s="167">
        <v>0</v>
      </c>
      <c r="BA47" s="196"/>
      <c r="BB47" s="196"/>
    </row>
    <row r="48" spans="1:54" s="12" customFormat="1" ht="28.5" customHeight="1">
      <c r="A48" s="189"/>
      <c r="B48" s="190"/>
      <c r="C48" s="194"/>
      <c r="D48" s="167" t="s">
        <v>295</v>
      </c>
      <c r="E48" s="167">
        <v>0</v>
      </c>
      <c r="F48" s="167">
        <v>0</v>
      </c>
      <c r="G48" s="167">
        <v>0</v>
      </c>
      <c r="H48" s="167">
        <v>0</v>
      </c>
      <c r="I48" s="167">
        <v>0</v>
      </c>
      <c r="J48" s="167">
        <v>0</v>
      </c>
      <c r="K48" s="167">
        <v>0</v>
      </c>
      <c r="L48" s="167">
        <v>0</v>
      </c>
      <c r="M48" s="167">
        <v>0</v>
      </c>
      <c r="N48" s="167">
        <v>0</v>
      </c>
      <c r="O48" s="167">
        <v>0</v>
      </c>
      <c r="P48" s="167">
        <v>0</v>
      </c>
      <c r="Q48" s="167">
        <v>0</v>
      </c>
      <c r="R48" s="167">
        <v>0</v>
      </c>
      <c r="S48" s="167">
        <v>0</v>
      </c>
      <c r="T48" s="167">
        <v>0</v>
      </c>
      <c r="U48" s="167">
        <v>0</v>
      </c>
      <c r="V48" s="123">
        <v>0</v>
      </c>
      <c r="W48" s="167">
        <v>0</v>
      </c>
      <c r="X48" s="167">
        <v>0</v>
      </c>
      <c r="Y48" s="167">
        <v>0</v>
      </c>
      <c r="Z48" s="167">
        <v>0</v>
      </c>
      <c r="AA48" s="167">
        <v>0</v>
      </c>
      <c r="AB48" s="167">
        <v>0</v>
      </c>
      <c r="AC48" s="167">
        <v>0</v>
      </c>
      <c r="AD48" s="167">
        <v>0</v>
      </c>
      <c r="AE48" s="167">
        <v>0</v>
      </c>
      <c r="AF48" s="167">
        <v>0</v>
      </c>
      <c r="AG48" s="167">
        <v>0</v>
      </c>
      <c r="AH48" s="167">
        <v>0</v>
      </c>
      <c r="AI48" s="167">
        <v>0</v>
      </c>
      <c r="AJ48" s="167">
        <v>0</v>
      </c>
      <c r="AK48" s="167">
        <v>0</v>
      </c>
      <c r="AL48" s="167">
        <v>0</v>
      </c>
      <c r="AM48" s="167">
        <v>0</v>
      </c>
      <c r="AN48" s="167">
        <v>0</v>
      </c>
      <c r="AO48" s="167">
        <v>0</v>
      </c>
      <c r="AP48" s="167">
        <v>0</v>
      </c>
      <c r="AQ48" s="167">
        <v>0</v>
      </c>
      <c r="AR48" s="167">
        <v>0</v>
      </c>
      <c r="AS48" s="167">
        <v>0</v>
      </c>
      <c r="AT48" s="167">
        <v>0</v>
      </c>
      <c r="AU48" s="167">
        <v>0</v>
      </c>
      <c r="AV48" s="167">
        <v>0</v>
      </c>
      <c r="AW48" s="167">
        <v>0</v>
      </c>
      <c r="AX48" s="167">
        <v>0</v>
      </c>
      <c r="AY48" s="167">
        <v>0</v>
      </c>
      <c r="AZ48" s="167">
        <v>0</v>
      </c>
      <c r="BA48" s="197"/>
      <c r="BB48" s="197"/>
    </row>
    <row r="49" spans="1:54" s="12" customFormat="1" ht="28.5" customHeight="1">
      <c r="A49" s="189"/>
      <c r="B49" s="190"/>
      <c r="C49" s="194"/>
      <c r="D49" s="167" t="s">
        <v>296</v>
      </c>
      <c r="E49" s="167">
        <v>0</v>
      </c>
      <c r="F49" s="167">
        <v>0</v>
      </c>
      <c r="G49" s="167">
        <v>0</v>
      </c>
      <c r="H49" s="167">
        <v>0</v>
      </c>
      <c r="I49" s="167">
        <v>0</v>
      </c>
      <c r="J49" s="167">
        <v>0</v>
      </c>
      <c r="K49" s="167">
        <v>0</v>
      </c>
      <c r="L49" s="167">
        <v>0</v>
      </c>
      <c r="M49" s="167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23">
        <v>0</v>
      </c>
      <c r="W49" s="167">
        <v>0</v>
      </c>
      <c r="X49" s="167">
        <v>0</v>
      </c>
      <c r="Y49" s="167">
        <v>0</v>
      </c>
      <c r="Z49" s="167">
        <v>0</v>
      </c>
      <c r="AA49" s="167">
        <v>0</v>
      </c>
      <c r="AB49" s="167">
        <v>0</v>
      </c>
      <c r="AC49" s="167">
        <v>0</v>
      </c>
      <c r="AD49" s="167">
        <v>0</v>
      </c>
      <c r="AE49" s="167">
        <v>0</v>
      </c>
      <c r="AF49" s="167">
        <v>0</v>
      </c>
      <c r="AG49" s="167">
        <v>0</v>
      </c>
      <c r="AH49" s="167">
        <v>0</v>
      </c>
      <c r="AI49" s="167">
        <v>0</v>
      </c>
      <c r="AJ49" s="167">
        <v>0</v>
      </c>
      <c r="AK49" s="167">
        <v>0</v>
      </c>
      <c r="AL49" s="167">
        <v>0</v>
      </c>
      <c r="AM49" s="167">
        <v>0</v>
      </c>
      <c r="AN49" s="167">
        <v>0</v>
      </c>
      <c r="AO49" s="167">
        <v>0</v>
      </c>
      <c r="AP49" s="167">
        <v>0</v>
      </c>
      <c r="AQ49" s="167">
        <v>0</v>
      </c>
      <c r="AR49" s="167">
        <v>0</v>
      </c>
      <c r="AS49" s="167">
        <v>0</v>
      </c>
      <c r="AT49" s="167">
        <v>0</v>
      </c>
      <c r="AU49" s="167">
        <v>0</v>
      </c>
      <c r="AV49" s="167">
        <v>0</v>
      </c>
      <c r="AW49" s="167">
        <v>0</v>
      </c>
      <c r="AX49" s="167">
        <v>0</v>
      </c>
      <c r="AY49" s="167">
        <v>0</v>
      </c>
      <c r="AZ49" s="167">
        <v>0</v>
      </c>
      <c r="BA49" s="197"/>
      <c r="BB49" s="197"/>
    </row>
    <row r="50" spans="1:54" s="12" customFormat="1" ht="28.5" customHeight="1">
      <c r="A50" s="191"/>
      <c r="B50" s="192"/>
      <c r="C50" s="195"/>
      <c r="D50" s="167" t="s">
        <v>297</v>
      </c>
      <c r="E50" s="167">
        <v>0</v>
      </c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67">
        <v>0</v>
      </c>
      <c r="L50" s="167">
        <v>0</v>
      </c>
      <c r="M50" s="167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23">
        <v>0</v>
      </c>
      <c r="W50" s="167">
        <v>0</v>
      </c>
      <c r="X50" s="167">
        <v>0</v>
      </c>
      <c r="Y50" s="167">
        <v>0</v>
      </c>
      <c r="Z50" s="167">
        <v>0</v>
      </c>
      <c r="AA50" s="167">
        <v>0</v>
      </c>
      <c r="AB50" s="167">
        <v>0</v>
      </c>
      <c r="AC50" s="167">
        <v>0</v>
      </c>
      <c r="AD50" s="167">
        <v>0</v>
      </c>
      <c r="AE50" s="167">
        <v>0</v>
      </c>
      <c r="AF50" s="167">
        <v>0</v>
      </c>
      <c r="AG50" s="167">
        <v>0</v>
      </c>
      <c r="AH50" s="167">
        <v>0</v>
      </c>
      <c r="AI50" s="167">
        <v>0</v>
      </c>
      <c r="AJ50" s="167">
        <v>0</v>
      </c>
      <c r="AK50" s="167">
        <v>0</v>
      </c>
      <c r="AL50" s="167">
        <v>0</v>
      </c>
      <c r="AM50" s="167">
        <v>0</v>
      </c>
      <c r="AN50" s="167">
        <v>0</v>
      </c>
      <c r="AO50" s="167">
        <v>0</v>
      </c>
      <c r="AP50" s="167">
        <v>0</v>
      </c>
      <c r="AQ50" s="167">
        <v>0</v>
      </c>
      <c r="AR50" s="167">
        <v>0</v>
      </c>
      <c r="AS50" s="167">
        <v>0</v>
      </c>
      <c r="AT50" s="167">
        <v>0</v>
      </c>
      <c r="AU50" s="167">
        <v>0</v>
      </c>
      <c r="AV50" s="167">
        <v>0</v>
      </c>
      <c r="AW50" s="167">
        <v>0</v>
      </c>
      <c r="AX50" s="167">
        <v>0</v>
      </c>
      <c r="AY50" s="167">
        <v>0</v>
      </c>
      <c r="AZ50" s="167">
        <v>0</v>
      </c>
      <c r="BA50" s="198"/>
      <c r="BB50" s="198"/>
    </row>
    <row r="51" spans="1:52" ht="31.5" customHeight="1">
      <c r="A51" s="35"/>
      <c r="G51" s="48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U51" s="106"/>
      <c r="AV51" s="106"/>
      <c r="AW51" s="106"/>
      <c r="AX51" s="33"/>
      <c r="AY51" s="33"/>
      <c r="AZ51" s="33"/>
    </row>
    <row r="52" spans="1:49" s="146" customFormat="1" ht="15">
      <c r="A52" s="144"/>
      <c r="B52" s="50"/>
      <c r="C52" s="50"/>
      <c r="D52" s="241" t="s">
        <v>271</v>
      </c>
      <c r="E52" s="241"/>
      <c r="F52" s="241"/>
      <c r="G52" s="241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50"/>
      <c r="AS52" s="50"/>
      <c r="AT52" s="50"/>
      <c r="AU52" s="145"/>
      <c r="AV52" s="145"/>
      <c r="AW52" s="145"/>
    </row>
    <row r="53" spans="1:49" s="146" customFormat="1" ht="32.25" customHeight="1">
      <c r="A53" s="144"/>
      <c r="B53" s="50" t="s">
        <v>270</v>
      </c>
      <c r="C53" s="50"/>
      <c r="D53" s="242" t="s">
        <v>276</v>
      </c>
      <c r="E53" s="242"/>
      <c r="F53" s="242"/>
      <c r="G53" s="242"/>
      <c r="N53" s="50"/>
      <c r="O53" s="50"/>
      <c r="P53" s="50"/>
      <c r="Q53" s="50"/>
      <c r="R53" s="50"/>
      <c r="S53" s="50"/>
      <c r="T53" s="50"/>
      <c r="U53" s="50"/>
      <c r="V53" s="50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50"/>
      <c r="AS53" s="50"/>
      <c r="AT53" s="50"/>
      <c r="AU53" s="145"/>
      <c r="AV53" s="145"/>
      <c r="AW53" s="145"/>
    </row>
    <row r="54" spans="1:49" s="146" customFormat="1" ht="18.75" customHeight="1">
      <c r="A54" s="144"/>
      <c r="B54" s="50" t="s">
        <v>303</v>
      </c>
      <c r="C54" s="50"/>
      <c r="D54" s="224" t="s">
        <v>281</v>
      </c>
      <c r="E54" s="224"/>
      <c r="F54" s="224"/>
      <c r="G54" s="224"/>
      <c r="N54" s="50"/>
      <c r="O54" s="50"/>
      <c r="P54" s="50"/>
      <c r="Q54" s="50"/>
      <c r="R54" s="50"/>
      <c r="S54" s="50"/>
      <c r="T54" s="50"/>
      <c r="U54" s="50"/>
      <c r="V54" s="50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50"/>
      <c r="AS54" s="50"/>
      <c r="AT54" s="50"/>
      <c r="AU54" s="145"/>
      <c r="AV54" s="145"/>
      <c r="AW54" s="145"/>
    </row>
    <row r="55" spans="1:49" s="146" customFormat="1" ht="15">
      <c r="A55" s="144"/>
      <c r="B55" s="147" t="s">
        <v>277</v>
      </c>
      <c r="C55" s="147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50"/>
      <c r="AS55" s="50"/>
      <c r="AT55" s="50"/>
      <c r="AU55" s="145"/>
      <c r="AV55" s="145"/>
      <c r="AW55" s="145"/>
    </row>
    <row r="56" spans="1:49" s="146" customFormat="1" ht="27.75" customHeight="1">
      <c r="A56" s="144"/>
      <c r="B56" s="146" t="s">
        <v>279</v>
      </c>
      <c r="C56" s="144" t="s">
        <v>304</v>
      </c>
      <c r="D56" s="149"/>
      <c r="E56" s="148" t="s">
        <v>278</v>
      </c>
      <c r="F56" s="240" t="s">
        <v>280</v>
      </c>
      <c r="G56" s="24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50"/>
      <c r="AS56" s="50"/>
      <c r="AT56" s="50"/>
      <c r="AU56" s="145"/>
      <c r="AV56" s="145"/>
      <c r="AW56" s="145"/>
    </row>
    <row r="57" spans="1:49" s="146" customFormat="1" ht="15">
      <c r="A57" s="150"/>
      <c r="B57" s="151" t="s">
        <v>289</v>
      </c>
      <c r="C57" s="150"/>
      <c r="D57" s="150"/>
      <c r="E57" s="150"/>
      <c r="F57" s="150"/>
      <c r="G57" s="1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50"/>
      <c r="AS57" s="50"/>
      <c r="AT57" s="50"/>
      <c r="AU57" s="145"/>
      <c r="AV57" s="145"/>
      <c r="AW57" s="145"/>
    </row>
    <row r="58" spans="1:54" ht="16.5" customHeight="1">
      <c r="A58" s="34"/>
      <c r="B58" s="237" t="s">
        <v>291</v>
      </c>
      <c r="C58" s="237"/>
      <c r="D58" s="143"/>
      <c r="E58" s="143"/>
      <c r="F58" s="143"/>
      <c r="G58" s="143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U58" s="106"/>
      <c r="AV58" s="106"/>
      <c r="AW58" s="106"/>
      <c r="AX58" s="33"/>
      <c r="AY58" s="33"/>
      <c r="AZ58" s="33"/>
      <c r="BA58" s="33"/>
      <c r="BB58" s="33"/>
    </row>
    <row r="59" spans="1:54" ht="16.5" customHeight="1">
      <c r="A59" s="34"/>
      <c r="B59" s="237"/>
      <c r="C59" s="237"/>
      <c r="D59" s="143"/>
      <c r="E59" s="143"/>
      <c r="F59" s="143"/>
      <c r="G59" s="143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U59" s="106"/>
      <c r="AV59" s="106"/>
      <c r="AW59" s="106"/>
      <c r="AX59" s="33"/>
      <c r="AY59" s="33"/>
      <c r="AZ59" s="33"/>
      <c r="BA59" s="33"/>
      <c r="BB59" s="33"/>
    </row>
    <row r="60" spans="1:54" ht="16.5" customHeight="1">
      <c r="A60" s="34"/>
      <c r="B60" s="237"/>
      <c r="C60" s="237"/>
      <c r="D60" s="143"/>
      <c r="E60" s="143"/>
      <c r="F60" s="143"/>
      <c r="G60" s="143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U60" s="106"/>
      <c r="AV60" s="106"/>
      <c r="AW60" s="106"/>
      <c r="AX60" s="33"/>
      <c r="AY60" s="33"/>
      <c r="AZ60" s="33"/>
      <c r="BA60" s="33"/>
      <c r="BB60" s="33"/>
    </row>
    <row r="61" spans="1:54" ht="16.5" customHeight="1">
      <c r="A61" s="34"/>
      <c r="B61" s="237"/>
      <c r="C61" s="237"/>
      <c r="D61" s="143"/>
      <c r="E61" s="143"/>
      <c r="F61" s="143"/>
      <c r="G61" s="143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U61" s="106"/>
      <c r="AV61" s="106"/>
      <c r="AW61" s="106"/>
      <c r="AX61" s="33"/>
      <c r="AY61" s="33"/>
      <c r="AZ61" s="33"/>
      <c r="BA61" s="33"/>
      <c r="BB61" s="33"/>
    </row>
    <row r="62" spans="1:52" ht="48.75" customHeight="1">
      <c r="A62" s="34"/>
      <c r="D62" s="238"/>
      <c r="E62" s="238"/>
      <c r="F62" s="12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U62" s="106"/>
      <c r="AV62" s="106"/>
      <c r="AW62" s="106"/>
      <c r="AX62" s="33"/>
      <c r="AY62" s="33"/>
      <c r="AZ62" s="33"/>
    </row>
    <row r="63" spans="1:52" ht="33.75" customHeight="1">
      <c r="A63" s="34"/>
      <c r="B63" s="34"/>
      <c r="C63" s="34"/>
      <c r="D63" s="239"/>
      <c r="E63" s="239"/>
      <c r="F63" s="120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U63" s="106"/>
      <c r="AV63" s="106"/>
      <c r="AW63" s="106"/>
      <c r="AX63" s="33"/>
      <c r="AY63" s="33"/>
      <c r="AZ63" s="33"/>
    </row>
    <row r="64" spans="1:52" ht="12.75">
      <c r="A64" s="34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U64" s="106"/>
      <c r="AV64" s="106"/>
      <c r="AW64" s="106"/>
      <c r="AX64" s="33"/>
      <c r="AY64" s="33"/>
      <c r="AZ64" s="33"/>
    </row>
    <row r="65" ht="12.75" customHeight="1">
      <c r="A65" s="34"/>
    </row>
    <row r="66" ht="12.75">
      <c r="A66" s="35"/>
    </row>
    <row r="67" spans="1:49" ht="12.75">
      <c r="A67" s="34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U67" s="48"/>
      <c r="AV67" s="48"/>
      <c r="AW67" s="48"/>
    </row>
    <row r="68" spans="1:49" ht="12.75">
      <c r="A68" s="34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U68" s="48"/>
      <c r="AV68" s="48"/>
      <c r="AW68" s="48"/>
    </row>
    <row r="69" spans="1:49" ht="12.75">
      <c r="A69" s="34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U69" s="48"/>
      <c r="AV69" s="48"/>
      <c r="AW69" s="48"/>
    </row>
    <row r="70" spans="1:49" ht="12.75">
      <c r="A70" s="34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U70" s="48"/>
      <c r="AV70" s="48"/>
      <c r="AW70" s="48"/>
    </row>
    <row r="71" ht="12.75">
      <c r="A71" s="34"/>
    </row>
    <row r="77" spans="4:54" s="12" customFormat="1" ht="49.5" customHeight="1">
      <c r="D77" s="31"/>
      <c r="E77" s="32"/>
      <c r="F77" s="32"/>
      <c r="BA77" s="139"/>
      <c r="BB77" s="139"/>
    </row>
  </sheetData>
  <sheetProtection/>
  <mergeCells count="67">
    <mergeCell ref="D62:E62"/>
    <mergeCell ref="D63:E63"/>
    <mergeCell ref="B59:C59"/>
    <mergeCell ref="B60:C60"/>
    <mergeCell ref="F56:G56"/>
    <mergeCell ref="D52:G52"/>
    <mergeCell ref="D53:G53"/>
    <mergeCell ref="B61:C61"/>
    <mergeCell ref="A19:C21"/>
    <mergeCell ref="A22:C25"/>
    <mergeCell ref="BA22:BA25"/>
    <mergeCell ref="BB22:BB25"/>
    <mergeCell ref="A16:C18"/>
    <mergeCell ref="B58:C58"/>
    <mergeCell ref="BB16:BB18"/>
    <mergeCell ref="C38:C41"/>
    <mergeCell ref="A38:B41"/>
    <mergeCell ref="BA27:BA31"/>
    <mergeCell ref="AL8:AN8"/>
    <mergeCell ref="D54:G54"/>
    <mergeCell ref="BB10:BB14"/>
    <mergeCell ref="AU8:AW8"/>
    <mergeCell ref="BA7:BA9"/>
    <mergeCell ref="AX8:AZ8"/>
    <mergeCell ref="T8:V8"/>
    <mergeCell ref="BA16:BA18"/>
    <mergeCell ref="AO8:AQ8"/>
    <mergeCell ref="Q8:S8"/>
    <mergeCell ref="A10:A14"/>
    <mergeCell ref="K8:M8"/>
    <mergeCell ref="N8:P8"/>
    <mergeCell ref="BB7:BB9"/>
    <mergeCell ref="W8:Y8"/>
    <mergeCell ref="B10:B14"/>
    <mergeCell ref="C10:C14"/>
    <mergeCell ref="BA10:BA14"/>
    <mergeCell ref="AF8:AH8"/>
    <mergeCell ref="AI8:AK8"/>
    <mergeCell ref="D5:N6"/>
    <mergeCell ref="A7:A9"/>
    <mergeCell ref="B7:B9"/>
    <mergeCell ref="C7:C9"/>
    <mergeCell ref="H8:J8"/>
    <mergeCell ref="D7:D9"/>
    <mergeCell ref="H7:AZ7"/>
    <mergeCell ref="E7:G8"/>
    <mergeCell ref="Z8:AB8"/>
    <mergeCell ref="AC8:AE8"/>
    <mergeCell ref="AR8:AT8"/>
    <mergeCell ref="BA38:BA42"/>
    <mergeCell ref="BB38:BB42"/>
    <mergeCell ref="A43:B46"/>
    <mergeCell ref="C43:C46"/>
    <mergeCell ref="A42:B42"/>
    <mergeCell ref="A27:B31"/>
    <mergeCell ref="C27:C31"/>
    <mergeCell ref="A32:B37"/>
    <mergeCell ref="C32:C37"/>
    <mergeCell ref="BB27:BB31"/>
    <mergeCell ref="A47:B50"/>
    <mergeCell ref="C47:C50"/>
    <mergeCell ref="BA43:BA46"/>
    <mergeCell ref="BA47:BA50"/>
    <mergeCell ref="BB43:BB46"/>
    <mergeCell ref="BB47:BB50"/>
    <mergeCell ref="BB32:BB37"/>
    <mergeCell ref="BA32:BA37"/>
  </mergeCells>
  <conditionalFormatting sqref="N29:N30 H29:I30 AR29:AS30 AU29:AV30 AX29:AY30 AW29 AL29:AM30 T29:U30 W29:X30 Z29:AA30 AF29:AG30 AI29:AJ30 H27:I27 AA27 X27 K27:L27 K29:L30 U13 S19:AZ19 S22:AZ22 AW26 AL13 G16:G26 O27 U27 M26 S26 Y26 AE26 AK26 AQ26 H22:Q22 H19:Q19 H16:Q16 S16:AZ16">
    <cfRule type="cellIs" priority="9" dxfId="2" operator="notEqual" stopIfTrue="1">
      <formula>#REF!</formula>
    </cfRule>
  </conditionalFormatting>
  <printOptions/>
  <pageMargins left="0.31496062992125984" right="0.1968503937007874" top="0.35433070866141736" bottom="0" header="0.31496062992125984" footer="0.31496062992125984"/>
  <pageSetup fitToHeight="0" fitToWidth="2" horizontalDpi="600" verticalDpi="600" orientation="landscape" paperSize="8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55" customWidth="1"/>
    <col min="2" max="2" width="42.57421875" style="55" customWidth="1"/>
    <col min="3" max="3" width="6.8515625" style="55" customWidth="1"/>
    <col min="4" max="15" width="9.57421875" style="55" customWidth="1"/>
    <col min="16" max="17" width="10.57421875" style="55" customWidth="1"/>
    <col min="18" max="29" width="0" style="56" hidden="1" customWidth="1"/>
    <col min="30" max="16384" width="9.140625" style="56" customWidth="1"/>
  </cols>
  <sheetData>
    <row r="1" ht="12.75">
      <c r="Q1" s="45" t="s">
        <v>52</v>
      </c>
    </row>
    <row r="2" spans="1:17" ht="12.75">
      <c r="A2" s="57" t="s">
        <v>83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29" s="60" customFormat="1" ht="53.25" customHeight="1">
      <c r="A3" s="47" t="s">
        <v>0</v>
      </c>
      <c r="B3" s="267" t="s">
        <v>47</v>
      </c>
      <c r="C3" s="267"/>
      <c r="D3" s="47" t="s">
        <v>18</v>
      </c>
      <c r="E3" s="59" t="s">
        <v>19</v>
      </c>
      <c r="F3" s="47" t="s">
        <v>23</v>
      </c>
      <c r="G3" s="59" t="s">
        <v>25</v>
      </c>
      <c r="H3" s="47" t="s">
        <v>26</v>
      </c>
      <c r="I3" s="59" t="s">
        <v>27</v>
      </c>
      <c r="J3" s="47" t="s">
        <v>29</v>
      </c>
      <c r="K3" s="59" t="s">
        <v>30</v>
      </c>
      <c r="L3" s="47" t="s">
        <v>31</v>
      </c>
      <c r="M3" s="59" t="s">
        <v>33</v>
      </c>
      <c r="N3" s="47" t="s">
        <v>34</v>
      </c>
      <c r="O3" s="59" t="s">
        <v>35</v>
      </c>
      <c r="P3" s="47" t="s">
        <v>82</v>
      </c>
      <c r="Q3" s="47" t="s">
        <v>51</v>
      </c>
      <c r="R3" s="46" t="s">
        <v>18</v>
      </c>
      <c r="S3" s="40" t="s">
        <v>19</v>
      </c>
      <c r="T3" s="46" t="s">
        <v>23</v>
      </c>
      <c r="U3" s="40" t="s">
        <v>25</v>
      </c>
      <c r="V3" s="46" t="s">
        <v>26</v>
      </c>
      <c r="W3" s="40" t="s">
        <v>27</v>
      </c>
      <c r="X3" s="46" t="s">
        <v>29</v>
      </c>
      <c r="Y3" s="40" t="s">
        <v>30</v>
      </c>
      <c r="Z3" s="46" t="s">
        <v>31</v>
      </c>
      <c r="AA3" s="40" t="s">
        <v>33</v>
      </c>
      <c r="AB3" s="46" t="s">
        <v>34</v>
      </c>
      <c r="AC3" s="40" t="s">
        <v>35</v>
      </c>
    </row>
    <row r="4" spans="1:17" ht="15" customHeight="1">
      <c r="A4" s="61" t="s">
        <v>85</v>
      </c>
      <c r="B4" s="62"/>
      <c r="C4" s="62"/>
      <c r="D4" s="62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63"/>
    </row>
    <row r="5" spans="1:17" ht="283.5" customHeight="1">
      <c r="A5" s="264" t="s">
        <v>2</v>
      </c>
      <c r="B5" s="247" t="s">
        <v>86</v>
      </c>
      <c r="C5" s="64" t="s">
        <v>21</v>
      </c>
      <c r="D5" s="66" t="s">
        <v>218</v>
      </c>
      <c r="E5" s="66" t="s">
        <v>219</v>
      </c>
      <c r="F5" s="66" t="s">
        <v>220</v>
      </c>
      <c r="G5" s="66" t="s">
        <v>221</v>
      </c>
      <c r="H5" s="66" t="s">
        <v>220</v>
      </c>
      <c r="I5" s="66" t="s">
        <v>222</v>
      </c>
      <c r="J5" s="66" t="s">
        <v>221</v>
      </c>
      <c r="K5" s="66" t="s">
        <v>223</v>
      </c>
      <c r="L5" s="66" t="s">
        <v>224</v>
      </c>
      <c r="M5" s="66" t="s">
        <v>225</v>
      </c>
      <c r="N5" s="66" t="s">
        <v>224</v>
      </c>
      <c r="O5" s="66" t="s">
        <v>226</v>
      </c>
      <c r="P5" s="67"/>
      <c r="Q5" s="67"/>
    </row>
    <row r="6" spans="1:17" ht="105.75" customHeight="1">
      <c r="A6" s="264"/>
      <c r="B6" s="247"/>
      <c r="C6" s="64"/>
      <c r="D6" s="66"/>
      <c r="E6" s="66"/>
      <c r="F6" s="66"/>
      <c r="G6" s="66"/>
      <c r="H6" s="66"/>
      <c r="I6" s="66"/>
      <c r="J6" s="66"/>
      <c r="K6" s="68" t="s">
        <v>201</v>
      </c>
      <c r="L6" s="68" t="s">
        <v>202</v>
      </c>
      <c r="M6" s="68" t="s">
        <v>203</v>
      </c>
      <c r="N6" s="68" t="s">
        <v>204</v>
      </c>
      <c r="O6" s="66" t="s">
        <v>206</v>
      </c>
      <c r="P6" s="67"/>
      <c r="Q6" s="67"/>
    </row>
    <row r="7" spans="1:17" ht="74.25" customHeight="1">
      <c r="A7" s="264"/>
      <c r="B7" s="247"/>
      <c r="C7" s="64" t="s">
        <v>22</v>
      </c>
      <c r="D7" s="66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1:17" ht="175.5" customHeight="1">
      <c r="A8" s="264" t="s">
        <v>4</v>
      </c>
      <c r="B8" s="247" t="s">
        <v>87</v>
      </c>
      <c r="C8" s="64" t="s">
        <v>21</v>
      </c>
      <c r="D8" s="66"/>
      <c r="E8" s="67"/>
      <c r="F8" s="67"/>
      <c r="G8" s="67"/>
      <c r="H8" s="67"/>
      <c r="I8" s="68" t="s">
        <v>201</v>
      </c>
      <c r="J8" s="68" t="s">
        <v>202</v>
      </c>
      <c r="K8" s="68" t="s">
        <v>203</v>
      </c>
      <c r="L8" s="68" t="s">
        <v>204</v>
      </c>
      <c r="M8" s="251" t="s">
        <v>206</v>
      </c>
      <c r="N8" s="252"/>
      <c r="O8" s="253"/>
      <c r="P8" s="67"/>
      <c r="Q8" s="67"/>
    </row>
    <row r="9" spans="1:17" ht="33.75" customHeight="1">
      <c r="A9" s="264"/>
      <c r="B9" s="247"/>
      <c r="C9" s="64" t="s">
        <v>22</v>
      </c>
      <c r="D9" s="66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17" ht="151.5" customHeight="1">
      <c r="A10" s="264" t="s">
        <v>5</v>
      </c>
      <c r="B10" s="247" t="s">
        <v>88</v>
      </c>
      <c r="C10" s="64" t="s">
        <v>21</v>
      </c>
      <c r="D10" s="66" t="s">
        <v>207</v>
      </c>
      <c r="E10" s="66"/>
      <c r="F10" s="66" t="s">
        <v>208</v>
      </c>
      <c r="G10" s="66"/>
      <c r="H10" s="66" t="s">
        <v>209</v>
      </c>
      <c r="I10" s="66" t="s">
        <v>210</v>
      </c>
      <c r="J10" s="66" t="s">
        <v>211</v>
      </c>
      <c r="K10" s="66"/>
      <c r="L10" s="66"/>
      <c r="M10" s="66" t="s">
        <v>212</v>
      </c>
      <c r="N10" s="66"/>
      <c r="O10" s="66"/>
      <c r="P10" s="67"/>
      <c r="Q10" s="67"/>
    </row>
    <row r="11" spans="1:17" ht="40.5" customHeight="1">
      <c r="A11" s="264"/>
      <c r="B11" s="247"/>
      <c r="C11" s="64" t="s">
        <v>22</v>
      </c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17" ht="355.5" customHeight="1">
      <c r="A12" s="264" t="s">
        <v>6</v>
      </c>
      <c r="B12" s="247" t="s">
        <v>229</v>
      </c>
      <c r="C12" s="64" t="s">
        <v>21</v>
      </c>
      <c r="D12" s="66"/>
      <c r="E12" s="66" t="s">
        <v>150</v>
      </c>
      <c r="F12" s="66"/>
      <c r="G12" s="66" t="s">
        <v>151</v>
      </c>
      <c r="H12" s="66" t="s">
        <v>152</v>
      </c>
      <c r="I12" s="66" t="s">
        <v>153</v>
      </c>
      <c r="J12" s="66"/>
      <c r="K12" s="66"/>
      <c r="L12" s="66" t="s">
        <v>152</v>
      </c>
      <c r="M12" s="66"/>
      <c r="N12" s="66"/>
      <c r="O12" s="66" t="s">
        <v>154</v>
      </c>
      <c r="P12" s="67"/>
      <c r="Q12" s="67"/>
    </row>
    <row r="13" spans="1:17" ht="24" customHeight="1">
      <c r="A13" s="264"/>
      <c r="B13" s="247"/>
      <c r="C13" s="64" t="s">
        <v>22</v>
      </c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1:17" ht="96" customHeight="1">
      <c r="A14" s="264" t="s">
        <v>10</v>
      </c>
      <c r="B14" s="247" t="s">
        <v>89</v>
      </c>
      <c r="C14" s="64" t="s">
        <v>21</v>
      </c>
      <c r="D14" s="66"/>
      <c r="E14" s="67"/>
      <c r="F14" s="72" t="s">
        <v>241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1:17" ht="39" customHeight="1">
      <c r="A15" s="264"/>
      <c r="B15" s="247"/>
      <c r="C15" s="64" t="s">
        <v>22</v>
      </c>
      <c r="D15" s="66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1:256" ht="12.75">
      <c r="A16" s="42" t="s">
        <v>90</v>
      </c>
      <c r="B16" s="73"/>
      <c r="C16" s="73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1"/>
      <c r="AI16" s="257"/>
      <c r="AJ16" s="257"/>
      <c r="AK16" s="257"/>
      <c r="AZ16" s="257"/>
      <c r="BA16" s="257"/>
      <c r="BB16" s="257"/>
      <c r="BQ16" s="257"/>
      <c r="BR16" s="257"/>
      <c r="BS16" s="257"/>
      <c r="CH16" s="257"/>
      <c r="CI16" s="257"/>
      <c r="CJ16" s="257"/>
      <c r="CY16" s="257"/>
      <c r="CZ16" s="257"/>
      <c r="DA16" s="257"/>
      <c r="DP16" s="257"/>
      <c r="DQ16" s="257"/>
      <c r="DR16" s="257"/>
      <c r="EG16" s="257"/>
      <c r="EH16" s="257"/>
      <c r="EI16" s="257"/>
      <c r="EX16" s="257"/>
      <c r="EY16" s="257"/>
      <c r="EZ16" s="257"/>
      <c r="FO16" s="257"/>
      <c r="FP16" s="257"/>
      <c r="FQ16" s="257"/>
      <c r="GF16" s="257"/>
      <c r="GG16" s="257"/>
      <c r="GH16" s="257"/>
      <c r="GW16" s="257"/>
      <c r="GX16" s="257"/>
      <c r="GY16" s="257"/>
      <c r="HN16" s="257"/>
      <c r="HO16" s="257"/>
      <c r="HP16" s="257"/>
      <c r="IE16" s="257"/>
      <c r="IF16" s="257"/>
      <c r="IG16" s="257"/>
      <c r="IV16" s="257"/>
    </row>
    <row r="17" spans="1:17" ht="320.25" customHeight="1">
      <c r="A17" s="264" t="s">
        <v>7</v>
      </c>
      <c r="B17" s="247" t="s">
        <v>91</v>
      </c>
      <c r="C17" s="64" t="s">
        <v>21</v>
      </c>
      <c r="D17" s="74" t="s">
        <v>159</v>
      </c>
      <c r="E17" s="74" t="s">
        <v>160</v>
      </c>
      <c r="F17" s="74" t="s">
        <v>161</v>
      </c>
      <c r="G17" s="74" t="s">
        <v>162</v>
      </c>
      <c r="H17" s="74" t="s">
        <v>163</v>
      </c>
      <c r="I17" s="67"/>
      <c r="J17" s="67"/>
      <c r="K17" s="67"/>
      <c r="L17" s="67"/>
      <c r="M17" s="67"/>
      <c r="N17" s="67"/>
      <c r="O17" s="67"/>
      <c r="P17" s="67"/>
      <c r="Q17" s="67"/>
    </row>
    <row r="18" spans="1:17" ht="39.75" customHeight="1">
      <c r="A18" s="264"/>
      <c r="B18" s="247"/>
      <c r="C18" s="64" t="s">
        <v>22</v>
      </c>
      <c r="D18" s="66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1:17" ht="194.25" customHeight="1">
      <c r="A19" s="264" t="s">
        <v>8</v>
      </c>
      <c r="B19" s="247" t="s">
        <v>227</v>
      </c>
      <c r="C19" s="64" t="s">
        <v>21</v>
      </c>
      <c r="D19" s="68" t="s">
        <v>242</v>
      </c>
      <c r="E19" s="68" t="s">
        <v>243</v>
      </c>
      <c r="F19" s="75" t="s">
        <v>172</v>
      </c>
      <c r="G19" s="68" t="s">
        <v>173</v>
      </c>
      <c r="H19" s="76"/>
      <c r="I19" s="76"/>
      <c r="J19" s="76"/>
      <c r="K19" s="68"/>
      <c r="L19" s="68"/>
      <c r="M19" s="68"/>
      <c r="N19" s="68"/>
      <c r="O19" s="68"/>
      <c r="P19" s="68" t="s">
        <v>174</v>
      </c>
      <c r="Q19" s="67"/>
    </row>
    <row r="20" spans="1:17" ht="39.75" customHeight="1">
      <c r="A20" s="264"/>
      <c r="B20" s="247"/>
      <c r="C20" s="64" t="s">
        <v>22</v>
      </c>
      <c r="D20" s="66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 ht="211.5" customHeight="1">
      <c r="A21" s="264" t="s">
        <v>9</v>
      </c>
      <c r="B21" s="247" t="s">
        <v>230</v>
      </c>
      <c r="C21" s="64" t="s">
        <v>21</v>
      </c>
      <c r="D21" s="77" t="s">
        <v>244</v>
      </c>
      <c r="E21" s="77" t="s">
        <v>175</v>
      </c>
      <c r="F21" s="77" t="s">
        <v>172</v>
      </c>
      <c r="G21" s="78" t="s">
        <v>176</v>
      </c>
      <c r="H21" s="78" t="s">
        <v>176</v>
      </c>
      <c r="I21" s="77" t="s">
        <v>176</v>
      </c>
      <c r="J21" s="77" t="s">
        <v>176</v>
      </c>
      <c r="K21" s="77" t="s">
        <v>176</v>
      </c>
      <c r="L21" s="77" t="s">
        <v>176</v>
      </c>
      <c r="M21" s="77" t="s">
        <v>176</v>
      </c>
      <c r="N21" s="77" t="s">
        <v>177</v>
      </c>
      <c r="O21" s="77" t="s">
        <v>178</v>
      </c>
      <c r="P21" s="68" t="s">
        <v>179</v>
      </c>
      <c r="Q21" s="67"/>
    </row>
    <row r="22" spans="1:17" ht="31.5" customHeight="1">
      <c r="A22" s="264"/>
      <c r="B22" s="247"/>
      <c r="C22" s="64" t="s">
        <v>22</v>
      </c>
      <c r="D22" s="66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17" s="80" customFormat="1" ht="223.5" customHeight="1">
      <c r="A23" s="254" t="s">
        <v>15</v>
      </c>
      <c r="B23" s="259" t="s">
        <v>231</v>
      </c>
      <c r="C23" s="79" t="s">
        <v>21</v>
      </c>
      <c r="D23" s="68" t="str">
        <f>$D$19</f>
        <v>подготовка конкурсной документации</v>
      </c>
      <c r="E23" s="68" t="s">
        <v>245</v>
      </c>
      <c r="F23" s="75" t="s">
        <v>172</v>
      </c>
      <c r="G23" s="68" t="s">
        <v>180</v>
      </c>
      <c r="H23" s="68" t="s">
        <v>181</v>
      </c>
      <c r="I23" s="68" t="s">
        <v>136</v>
      </c>
      <c r="J23" s="68"/>
      <c r="K23" s="68" t="s">
        <v>182</v>
      </c>
      <c r="L23" s="68"/>
      <c r="M23" s="76"/>
      <c r="N23" s="76"/>
      <c r="O23" s="76"/>
      <c r="P23" s="68" t="s">
        <v>183</v>
      </c>
      <c r="Q23" s="76"/>
    </row>
    <row r="24" spans="1:17" s="80" customFormat="1" ht="39.75" customHeight="1">
      <c r="A24" s="256"/>
      <c r="B24" s="259"/>
      <c r="C24" s="79" t="s">
        <v>22</v>
      </c>
      <c r="D24" s="68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</row>
    <row r="25" spans="1:17" s="80" customFormat="1" ht="104.25" customHeight="1">
      <c r="A25" s="263" t="s">
        <v>16</v>
      </c>
      <c r="B25" s="259" t="s">
        <v>232</v>
      </c>
      <c r="C25" s="79" t="s">
        <v>21</v>
      </c>
      <c r="D25" s="81"/>
      <c r="E25" s="68" t="str">
        <f>$D$19</f>
        <v>подготовка конкурсной документации</v>
      </c>
      <c r="F25" s="75" t="s">
        <v>172</v>
      </c>
      <c r="G25" s="68" t="s">
        <v>184</v>
      </c>
      <c r="H25" s="68" t="str">
        <f>$D$19</f>
        <v>подготовка конкурсной документации</v>
      </c>
      <c r="I25" s="75" t="s">
        <v>172</v>
      </c>
      <c r="J25" s="68" t="s">
        <v>184</v>
      </c>
      <c r="K25" s="76"/>
      <c r="L25" s="76"/>
      <c r="M25" s="76"/>
      <c r="N25" s="76"/>
      <c r="O25" s="76"/>
      <c r="P25" s="77" t="s">
        <v>185</v>
      </c>
      <c r="Q25" s="76"/>
    </row>
    <row r="26" spans="1:17" s="80" customFormat="1" ht="39.75" customHeight="1">
      <c r="A26" s="263"/>
      <c r="B26" s="259"/>
      <c r="C26" s="79" t="s">
        <v>22</v>
      </c>
      <c r="D26" s="68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</row>
    <row r="27" spans="1:17" ht="12.75">
      <c r="A27" s="42" t="s">
        <v>92</v>
      </c>
      <c r="B27" s="82"/>
      <c r="C27" s="82"/>
      <c r="D27" s="66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1:17" ht="201.75" customHeight="1">
      <c r="A28" s="64" t="s">
        <v>17</v>
      </c>
      <c r="B28" s="65" t="s">
        <v>233</v>
      </c>
      <c r="C28" s="64" t="s">
        <v>21</v>
      </c>
      <c r="D28" s="66" t="s">
        <v>140</v>
      </c>
      <c r="E28" s="66" t="s">
        <v>140</v>
      </c>
      <c r="F28" s="66" t="s">
        <v>140</v>
      </c>
      <c r="G28" s="66" t="s">
        <v>141</v>
      </c>
      <c r="H28" s="66" t="s">
        <v>141</v>
      </c>
      <c r="I28" s="66" t="s">
        <v>141</v>
      </c>
      <c r="J28" s="66" t="s">
        <v>142</v>
      </c>
      <c r="K28" s="66" t="s">
        <v>142</v>
      </c>
      <c r="L28" s="66" t="s">
        <v>142</v>
      </c>
      <c r="M28" s="66" t="s">
        <v>143</v>
      </c>
      <c r="N28" s="66" t="s">
        <v>143</v>
      </c>
      <c r="O28" s="67"/>
      <c r="P28" s="67"/>
      <c r="Q28" s="67"/>
    </row>
    <row r="29" spans="1:17" ht="39.75" customHeight="1">
      <c r="A29" s="64"/>
      <c r="B29" s="65"/>
      <c r="C29" s="64" t="s">
        <v>22</v>
      </c>
      <c r="D29" s="66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1:17" ht="12.75">
      <c r="A30" s="43" t="s">
        <v>93</v>
      </c>
      <c r="B30" s="83"/>
      <c r="C30" s="84"/>
      <c r="D30" s="85"/>
      <c r="E30" s="86"/>
      <c r="F30" s="86"/>
      <c r="G30" s="87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1:17" ht="241.5" customHeight="1">
      <c r="A31" s="264" t="s">
        <v>95</v>
      </c>
      <c r="B31" s="247" t="s">
        <v>94</v>
      </c>
      <c r="C31" s="64" t="s">
        <v>21</v>
      </c>
      <c r="D31" s="66" t="s">
        <v>213</v>
      </c>
      <c r="E31" s="66" t="s">
        <v>214</v>
      </c>
      <c r="F31" s="66" t="s">
        <v>215</v>
      </c>
      <c r="G31" s="66" t="s">
        <v>215</v>
      </c>
      <c r="H31" s="66" t="s">
        <v>142</v>
      </c>
      <c r="I31" s="66" t="s">
        <v>143</v>
      </c>
      <c r="J31" s="66" t="s">
        <v>143</v>
      </c>
      <c r="K31" s="66" t="s">
        <v>143</v>
      </c>
      <c r="L31" s="66" t="s">
        <v>143</v>
      </c>
      <c r="M31" s="66" t="s">
        <v>216</v>
      </c>
      <c r="N31" s="66" t="s">
        <v>216</v>
      </c>
      <c r="O31" s="66" t="s">
        <v>216</v>
      </c>
      <c r="P31" s="67"/>
      <c r="Q31" s="67"/>
    </row>
    <row r="32" spans="1:17" ht="45.75" customHeight="1">
      <c r="A32" s="264"/>
      <c r="B32" s="247"/>
      <c r="C32" s="64" t="s">
        <v>22</v>
      </c>
      <c r="D32" s="66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1:17" ht="12.75">
      <c r="A33" s="42" t="s">
        <v>96</v>
      </c>
      <c r="B33" s="65"/>
      <c r="C33" s="64"/>
      <c r="D33" s="66"/>
      <c r="E33" s="67"/>
      <c r="F33" s="67"/>
      <c r="G33" s="67"/>
      <c r="H33" s="69"/>
      <c r="I33" s="88"/>
      <c r="J33" s="88"/>
      <c r="K33" s="88"/>
      <c r="L33" s="88"/>
      <c r="M33" s="88"/>
      <c r="N33" s="88"/>
      <c r="O33" s="88"/>
      <c r="P33" s="88"/>
      <c r="Q33" s="88"/>
    </row>
    <row r="34" spans="1:17" ht="30.75" customHeight="1">
      <c r="A34" s="264" t="s">
        <v>97</v>
      </c>
      <c r="B34" s="247" t="s">
        <v>98</v>
      </c>
      <c r="C34" s="64" t="s">
        <v>21</v>
      </c>
      <c r="D34" s="66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1:17" ht="30.75" customHeight="1">
      <c r="A35" s="264"/>
      <c r="B35" s="247"/>
      <c r="C35" s="64" t="s">
        <v>22</v>
      </c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1:17" ht="39.75" customHeight="1">
      <c r="A36" s="265" t="s">
        <v>99</v>
      </c>
      <c r="B36" s="248" t="s">
        <v>130</v>
      </c>
      <c r="C36" s="64" t="s">
        <v>21</v>
      </c>
      <c r="D36" s="66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1:17" ht="39.75" customHeight="1">
      <c r="A37" s="266"/>
      <c r="B37" s="249"/>
      <c r="C37" s="64" t="s">
        <v>22</v>
      </c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1:17" ht="12.75">
      <c r="A38" s="44" t="s">
        <v>100</v>
      </c>
      <c r="B38" s="89"/>
      <c r="C38" s="90"/>
      <c r="D38" s="91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1:17" ht="238.5" customHeight="1">
      <c r="A39" s="264" t="s">
        <v>101</v>
      </c>
      <c r="B39" s="247" t="s">
        <v>228</v>
      </c>
      <c r="C39" s="64" t="s">
        <v>21</v>
      </c>
      <c r="D39" s="103"/>
      <c r="E39" s="103" t="s">
        <v>247</v>
      </c>
      <c r="F39" s="103" t="s">
        <v>246</v>
      </c>
      <c r="G39" s="103" t="s">
        <v>235</v>
      </c>
      <c r="H39" s="260" t="s">
        <v>248</v>
      </c>
      <c r="I39" s="261"/>
      <c r="J39" s="261"/>
      <c r="K39" s="261"/>
      <c r="L39" s="261"/>
      <c r="M39" s="261"/>
      <c r="N39" s="261"/>
      <c r="O39" s="262"/>
      <c r="P39" s="66" t="s">
        <v>190</v>
      </c>
      <c r="Q39" s="67"/>
    </row>
    <row r="40" spans="1:17" ht="39.75" customHeight="1">
      <c r="A40" s="264" t="s">
        <v>11</v>
      </c>
      <c r="B40" s="247" t="s">
        <v>12</v>
      </c>
      <c r="C40" s="64" t="s">
        <v>22</v>
      </c>
      <c r="D40" s="66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1:17" ht="194.25" customHeight="1">
      <c r="A41" s="264" t="s">
        <v>102</v>
      </c>
      <c r="B41" s="247" t="s">
        <v>103</v>
      </c>
      <c r="C41" s="64" t="s">
        <v>21</v>
      </c>
      <c r="D41" s="66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93" t="s">
        <v>155</v>
      </c>
      <c r="Q41" s="67"/>
    </row>
    <row r="42" spans="1:17" ht="39.75" customHeight="1">
      <c r="A42" s="264"/>
      <c r="B42" s="247"/>
      <c r="C42" s="64" t="s">
        <v>22</v>
      </c>
      <c r="D42" s="66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1:17" ht="186" customHeight="1">
      <c r="A43" s="264" t="s">
        <v>104</v>
      </c>
      <c r="B43" s="247" t="s">
        <v>105</v>
      </c>
      <c r="C43" s="64" t="s">
        <v>21</v>
      </c>
      <c r="D43" s="68" t="s">
        <v>201</v>
      </c>
      <c r="E43" s="68" t="s">
        <v>202</v>
      </c>
      <c r="F43" s="68" t="s">
        <v>205</v>
      </c>
      <c r="G43" s="244" t="s">
        <v>193</v>
      </c>
      <c r="H43" s="245"/>
      <c r="I43" s="245"/>
      <c r="J43" s="245"/>
      <c r="K43" s="245"/>
      <c r="L43" s="245"/>
      <c r="M43" s="245"/>
      <c r="N43" s="245"/>
      <c r="O43" s="246"/>
      <c r="P43" s="67"/>
      <c r="Q43" s="67"/>
    </row>
    <row r="44" spans="1:17" ht="39.75" customHeight="1">
      <c r="A44" s="264"/>
      <c r="B44" s="247"/>
      <c r="C44" s="64" t="s">
        <v>22</v>
      </c>
      <c r="D44" s="66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1:17" ht="278.25" customHeight="1">
      <c r="A45" s="264" t="s">
        <v>106</v>
      </c>
      <c r="B45" s="247" t="s">
        <v>107</v>
      </c>
      <c r="C45" s="64" t="s">
        <v>21</v>
      </c>
      <c r="D45" s="94" t="s">
        <v>191</v>
      </c>
      <c r="E45" s="94" t="s">
        <v>192</v>
      </c>
      <c r="F45" s="94" t="s">
        <v>193</v>
      </c>
      <c r="G45" s="94" t="s">
        <v>193</v>
      </c>
      <c r="H45" s="94" t="s">
        <v>194</v>
      </c>
      <c r="I45" s="94" t="s">
        <v>193</v>
      </c>
      <c r="J45" s="94" t="s">
        <v>193</v>
      </c>
      <c r="K45" s="94" t="s">
        <v>195</v>
      </c>
      <c r="L45" s="94" t="s">
        <v>193</v>
      </c>
      <c r="M45" s="94" t="s">
        <v>196</v>
      </c>
      <c r="N45" s="94" t="s">
        <v>197</v>
      </c>
      <c r="O45" s="94" t="s">
        <v>198</v>
      </c>
      <c r="P45" s="94" t="s">
        <v>199</v>
      </c>
      <c r="Q45" s="67"/>
    </row>
    <row r="46" spans="1:17" ht="39.75" customHeight="1">
      <c r="A46" s="264" t="s">
        <v>13</v>
      </c>
      <c r="B46" s="247" t="s">
        <v>14</v>
      </c>
      <c r="C46" s="64" t="s">
        <v>22</v>
      </c>
      <c r="D46" s="66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1:17" ht="39.75" customHeight="1">
      <c r="A47" s="225" t="s">
        <v>109</v>
      </c>
      <c r="B47" s="248" t="s">
        <v>108</v>
      </c>
      <c r="C47" s="64" t="s">
        <v>21</v>
      </c>
      <c r="D47" s="66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1:17" ht="39.75" customHeight="1">
      <c r="A48" s="226"/>
      <c r="B48" s="249"/>
      <c r="C48" s="64" t="s">
        <v>22</v>
      </c>
      <c r="D48" s="66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29.75" customHeight="1">
      <c r="A49" s="225" t="s">
        <v>110</v>
      </c>
      <c r="B49" s="248" t="s">
        <v>111</v>
      </c>
      <c r="C49" s="95" t="s">
        <v>21</v>
      </c>
      <c r="D49" s="41" t="s">
        <v>249</v>
      </c>
      <c r="E49" s="41" t="s">
        <v>249</v>
      </c>
      <c r="F49" s="41" t="s">
        <v>249</v>
      </c>
      <c r="G49" s="41" t="s">
        <v>250</v>
      </c>
      <c r="H49" s="41" t="s">
        <v>251</v>
      </c>
      <c r="I49" s="105" t="s">
        <v>252</v>
      </c>
      <c r="J49" s="41" t="s">
        <v>253</v>
      </c>
      <c r="K49" s="41" t="s">
        <v>249</v>
      </c>
      <c r="L49" s="41" t="s">
        <v>254</v>
      </c>
      <c r="M49" s="41" t="s">
        <v>249</v>
      </c>
      <c r="N49" s="105" t="s">
        <v>255</v>
      </c>
      <c r="O49" s="41" t="s">
        <v>249</v>
      </c>
      <c r="P49" s="96"/>
      <c r="Q49" s="96"/>
    </row>
    <row r="50" spans="1:17" ht="39.75" customHeight="1">
      <c r="A50" s="226"/>
      <c r="B50" s="249"/>
      <c r="C50" s="64" t="s">
        <v>22</v>
      </c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s="80" customFormat="1" ht="391.5" customHeight="1">
      <c r="A51" s="264" t="s">
        <v>112</v>
      </c>
      <c r="B51" s="247" t="s">
        <v>113</v>
      </c>
      <c r="C51" s="79" t="s">
        <v>21</v>
      </c>
      <c r="D51" s="68" t="s">
        <v>132</v>
      </c>
      <c r="E51" s="68" t="s">
        <v>133</v>
      </c>
      <c r="F51" s="68" t="s">
        <v>134</v>
      </c>
      <c r="G51" s="68" t="s">
        <v>135</v>
      </c>
      <c r="H51" s="68" t="s">
        <v>136</v>
      </c>
      <c r="I51" s="68" t="s">
        <v>137</v>
      </c>
      <c r="J51" s="68" t="s">
        <v>137</v>
      </c>
      <c r="K51" s="68" t="s">
        <v>137</v>
      </c>
      <c r="L51" s="68" t="s">
        <v>138</v>
      </c>
      <c r="M51" s="76"/>
      <c r="N51" s="76"/>
      <c r="O51" s="76"/>
      <c r="P51" s="68" t="s">
        <v>139</v>
      </c>
      <c r="Q51" s="76"/>
    </row>
    <row r="52" spans="1:17" ht="39.75" customHeight="1">
      <c r="A52" s="264"/>
      <c r="B52" s="247"/>
      <c r="C52" s="64" t="s">
        <v>22</v>
      </c>
      <c r="D52" s="97"/>
      <c r="E52" s="96"/>
      <c r="F52" s="96"/>
      <c r="G52" s="96"/>
      <c r="H52" s="96"/>
      <c r="I52" s="96"/>
      <c r="J52" s="96"/>
      <c r="K52" s="96"/>
      <c r="L52" s="96"/>
      <c r="M52" s="96"/>
      <c r="N52" s="67"/>
      <c r="O52" s="67"/>
      <c r="P52" s="67"/>
      <c r="Q52" s="67"/>
    </row>
    <row r="53" spans="1:17" ht="75.75" customHeight="1">
      <c r="A53" s="264" t="s">
        <v>115</v>
      </c>
      <c r="B53" s="247" t="s">
        <v>114</v>
      </c>
      <c r="C53" s="64" t="s">
        <v>21</v>
      </c>
      <c r="D53" s="94" t="s">
        <v>144</v>
      </c>
      <c r="E53" s="94" t="s">
        <v>144</v>
      </c>
      <c r="F53" s="94" t="s">
        <v>144</v>
      </c>
      <c r="G53" s="94" t="s">
        <v>149</v>
      </c>
      <c r="H53" s="94" t="s">
        <v>145</v>
      </c>
      <c r="I53" s="94" t="s">
        <v>203</v>
      </c>
      <c r="J53" s="94" t="s">
        <v>146</v>
      </c>
      <c r="K53" s="94" t="s">
        <v>147</v>
      </c>
      <c r="L53" s="94" t="s">
        <v>148</v>
      </c>
      <c r="M53" s="94"/>
      <c r="N53" s="92"/>
      <c r="O53" s="66"/>
      <c r="P53" s="66"/>
      <c r="Q53" s="66"/>
    </row>
    <row r="54" spans="1:17" ht="31.5" customHeight="1">
      <c r="A54" s="264"/>
      <c r="B54" s="247"/>
      <c r="C54" s="64" t="s">
        <v>22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66"/>
      <c r="O54" s="66"/>
      <c r="P54" s="66"/>
      <c r="Q54" s="66"/>
    </row>
    <row r="55" spans="1:17" ht="52.5" customHeight="1">
      <c r="A55" s="264" t="s">
        <v>116</v>
      </c>
      <c r="B55" s="247" t="s">
        <v>117</v>
      </c>
      <c r="C55" s="64" t="s">
        <v>21</v>
      </c>
      <c r="D55" s="66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52.5" customHeight="1">
      <c r="A56" s="264"/>
      <c r="B56" s="247"/>
      <c r="C56" s="64" t="s">
        <v>22</v>
      </c>
      <c r="D56" s="66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409.5" customHeight="1">
      <c r="A57" s="264" t="s">
        <v>118</v>
      </c>
      <c r="B57" s="247" t="s">
        <v>119</v>
      </c>
      <c r="C57" s="64" t="s">
        <v>21</v>
      </c>
      <c r="D57" s="104" t="s">
        <v>236</v>
      </c>
      <c r="E57" s="103"/>
      <c r="F57" s="103" t="s">
        <v>237</v>
      </c>
      <c r="G57" s="250" t="s">
        <v>234</v>
      </c>
      <c r="H57" s="250"/>
      <c r="I57" s="103" t="s">
        <v>238</v>
      </c>
      <c r="J57" s="103" t="s">
        <v>239</v>
      </c>
      <c r="K57" s="251" t="s">
        <v>240</v>
      </c>
      <c r="L57" s="252"/>
      <c r="M57" s="252"/>
      <c r="N57" s="252"/>
      <c r="O57" s="253"/>
      <c r="P57" s="99" t="s">
        <v>200</v>
      </c>
      <c r="Q57" s="67"/>
    </row>
    <row r="58" spans="1:17" ht="39.75" customHeight="1">
      <c r="A58" s="264"/>
      <c r="B58" s="247"/>
      <c r="C58" s="64" t="s">
        <v>22</v>
      </c>
      <c r="D58" s="66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1:17" s="80" customFormat="1" ht="183.75" customHeight="1">
      <c r="A59" s="254" t="s">
        <v>121</v>
      </c>
      <c r="B59" s="254" t="s">
        <v>120</v>
      </c>
      <c r="C59" s="254" t="s">
        <v>21</v>
      </c>
      <c r="D59" s="68"/>
      <c r="E59" s="68" t="s">
        <v>168</v>
      </c>
      <c r="F59" s="68" t="s">
        <v>169</v>
      </c>
      <c r="G59" s="100" t="s">
        <v>170</v>
      </c>
      <c r="H59" s="100" t="s">
        <v>170</v>
      </c>
      <c r="I59" s="100" t="s">
        <v>170</v>
      </c>
      <c r="J59" s="100" t="s">
        <v>170</v>
      </c>
      <c r="K59" s="100" t="s">
        <v>170</v>
      </c>
      <c r="L59" s="100" t="s">
        <v>170</v>
      </c>
      <c r="M59" s="100" t="s">
        <v>170</v>
      </c>
      <c r="N59" s="100" t="s">
        <v>170</v>
      </c>
      <c r="O59" s="100" t="s">
        <v>171</v>
      </c>
      <c r="P59" s="76"/>
      <c r="Q59" s="76"/>
    </row>
    <row r="60" spans="1:17" s="80" customFormat="1" ht="150" customHeight="1">
      <c r="A60" s="255"/>
      <c r="B60" s="255"/>
      <c r="C60" s="255"/>
      <c r="D60" s="68" t="s">
        <v>164</v>
      </c>
      <c r="E60" s="68" t="s">
        <v>164</v>
      </c>
      <c r="F60" s="68" t="s">
        <v>164</v>
      </c>
      <c r="G60" s="68" t="s">
        <v>164</v>
      </c>
      <c r="H60" s="68" t="s">
        <v>164</v>
      </c>
      <c r="I60" s="68" t="s">
        <v>164</v>
      </c>
      <c r="J60" s="68" t="s">
        <v>164</v>
      </c>
      <c r="K60" s="68" t="s">
        <v>164</v>
      </c>
      <c r="L60" s="68" t="s">
        <v>164</v>
      </c>
      <c r="M60" s="68" t="s">
        <v>164</v>
      </c>
      <c r="N60" s="68" t="s">
        <v>164</v>
      </c>
      <c r="O60" s="68" t="s">
        <v>164</v>
      </c>
      <c r="P60" s="76"/>
      <c r="Q60" s="76"/>
    </row>
    <row r="61" spans="1:17" s="80" customFormat="1" ht="316.5" customHeight="1">
      <c r="A61" s="255"/>
      <c r="B61" s="255"/>
      <c r="C61" s="256"/>
      <c r="D61" s="68" t="s">
        <v>165</v>
      </c>
      <c r="E61" s="68" t="s">
        <v>166</v>
      </c>
      <c r="F61" s="68" t="s">
        <v>167</v>
      </c>
      <c r="G61" s="68" t="s">
        <v>167</v>
      </c>
      <c r="H61" s="68" t="s">
        <v>167</v>
      </c>
      <c r="I61" s="68" t="s">
        <v>167</v>
      </c>
      <c r="J61" s="68" t="s">
        <v>167</v>
      </c>
      <c r="K61" s="68" t="s">
        <v>167</v>
      </c>
      <c r="L61" s="68" t="s">
        <v>167</v>
      </c>
      <c r="M61" s="68" t="s">
        <v>167</v>
      </c>
      <c r="N61" s="68" t="s">
        <v>167</v>
      </c>
      <c r="O61" s="68" t="s">
        <v>167</v>
      </c>
      <c r="P61" s="76"/>
      <c r="Q61" s="76"/>
    </row>
    <row r="62" spans="1:17" s="80" customFormat="1" ht="39.75" customHeight="1">
      <c r="A62" s="256"/>
      <c r="B62" s="256"/>
      <c r="C62" s="79" t="s">
        <v>22</v>
      </c>
      <c r="D62" s="68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</row>
    <row r="63" spans="1:17" ht="39.75" customHeight="1">
      <c r="A63" s="264" t="s">
        <v>122</v>
      </c>
      <c r="B63" s="247" t="s">
        <v>123</v>
      </c>
      <c r="C63" s="64" t="s">
        <v>21</v>
      </c>
      <c r="D63" s="66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1:17" ht="39.75" customHeight="1">
      <c r="A64" s="264"/>
      <c r="B64" s="247"/>
      <c r="C64" s="64" t="s">
        <v>22</v>
      </c>
      <c r="D64" s="66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1:17" s="80" customFormat="1" ht="154.5" customHeight="1">
      <c r="A65" s="263" t="s">
        <v>124</v>
      </c>
      <c r="B65" s="259" t="s">
        <v>125</v>
      </c>
      <c r="C65" s="79" t="s">
        <v>21</v>
      </c>
      <c r="D65" s="77"/>
      <c r="E65" s="77"/>
      <c r="F65" s="77" t="s">
        <v>186</v>
      </c>
      <c r="G65" s="77" t="s">
        <v>172</v>
      </c>
      <c r="H65" s="77" t="s">
        <v>187</v>
      </c>
      <c r="I65" s="77"/>
      <c r="J65" s="77" t="s">
        <v>187</v>
      </c>
      <c r="K65" s="77"/>
      <c r="L65" s="77"/>
      <c r="M65" s="77" t="s">
        <v>187</v>
      </c>
      <c r="N65" s="77"/>
      <c r="O65" s="77" t="s">
        <v>188</v>
      </c>
      <c r="P65" s="77" t="s">
        <v>189</v>
      </c>
      <c r="Q65" s="76"/>
    </row>
    <row r="66" spans="1:17" s="80" customFormat="1" ht="39.75" customHeight="1">
      <c r="A66" s="263"/>
      <c r="B66" s="259"/>
      <c r="C66" s="79" t="s">
        <v>22</v>
      </c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</row>
    <row r="67" spans="1:17" ht="39.75" customHeight="1">
      <c r="A67" s="264" t="s">
        <v>126</v>
      </c>
      <c r="B67" s="247" t="s">
        <v>127</v>
      </c>
      <c r="C67" s="64" t="s">
        <v>21</v>
      </c>
      <c r="D67" s="66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1:17" ht="39.75" customHeight="1">
      <c r="A68" s="264"/>
      <c r="B68" s="247"/>
      <c r="C68" s="64" t="s">
        <v>22</v>
      </c>
      <c r="D68" s="66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1:17" ht="147" customHeight="1">
      <c r="A69" s="225" t="s">
        <v>128</v>
      </c>
      <c r="B69" s="248" t="s">
        <v>129</v>
      </c>
      <c r="C69" s="64" t="s">
        <v>21</v>
      </c>
      <c r="D69" s="66"/>
      <c r="E69" s="101" t="s">
        <v>156</v>
      </c>
      <c r="F69" s="101" t="s">
        <v>157</v>
      </c>
      <c r="G69" s="67"/>
      <c r="H69" s="67"/>
      <c r="I69" s="67"/>
      <c r="J69" s="67"/>
      <c r="K69" s="67"/>
      <c r="L69" s="67"/>
      <c r="M69" s="67"/>
      <c r="N69" s="67"/>
      <c r="O69" s="101" t="s">
        <v>158</v>
      </c>
      <c r="P69" s="67"/>
      <c r="Q69" s="67"/>
    </row>
    <row r="70" spans="1:17" ht="39.75" customHeight="1">
      <c r="A70" s="226"/>
      <c r="B70" s="249"/>
      <c r="C70" s="64" t="s">
        <v>22</v>
      </c>
      <c r="D70" s="66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1:17" ht="12.75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</row>
    <row r="73" spans="2:20" ht="12.75">
      <c r="B73" s="258" t="s">
        <v>256</v>
      </c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</row>
    <row r="74" spans="2:20" ht="15">
      <c r="B74" s="49"/>
      <c r="C74" s="50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</row>
    <row r="75" spans="2:20" ht="15">
      <c r="B75" s="49"/>
      <c r="C75" s="50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</row>
    <row r="76" spans="2:20" ht="15">
      <c r="B76" s="49"/>
      <c r="C76" s="50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</row>
    <row r="77" spans="2:20" ht="15">
      <c r="B77" s="49"/>
      <c r="C77" s="50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</row>
    <row r="78" spans="2:20" ht="15">
      <c r="B78" s="52" t="s">
        <v>48</v>
      </c>
      <c r="C78" s="53"/>
      <c r="D78" s="54"/>
      <c r="E78" s="54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</row>
    <row r="79" spans="2:20" ht="58.5" customHeight="1">
      <c r="B79" s="243" t="s">
        <v>217</v>
      </c>
      <c r="C79" s="243"/>
      <c r="D79" s="243"/>
      <c r="E79" s="243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</row>
  </sheetData>
  <sheetProtection/>
  <mergeCells count="78">
    <mergeCell ref="M8:O8"/>
    <mergeCell ref="B5:B7"/>
    <mergeCell ref="B23:B24"/>
    <mergeCell ref="C59:C61"/>
    <mergeCell ref="B19:B20"/>
    <mergeCell ref="B8:B9"/>
    <mergeCell ref="B12:B13"/>
    <mergeCell ref="B47:B48"/>
    <mergeCell ref="B45:B46"/>
    <mergeCell ref="B21:B22"/>
    <mergeCell ref="B53:B54"/>
    <mergeCell ref="B36:B37"/>
    <mergeCell ref="B3:C3"/>
    <mergeCell ref="B10:B11"/>
    <mergeCell ref="B17:B18"/>
    <mergeCell ref="B14:B15"/>
    <mergeCell ref="B39:B40"/>
    <mergeCell ref="B43:B44"/>
    <mergeCell ref="B31:B32"/>
    <mergeCell ref="A69:A70"/>
    <mergeCell ref="A53:A54"/>
    <mergeCell ref="A63:A64"/>
    <mergeCell ref="A67:A68"/>
    <mergeCell ref="A65:A66"/>
    <mergeCell ref="B41:B42"/>
    <mergeCell ref="A47:A48"/>
    <mergeCell ref="A59:A62"/>
    <mergeCell ref="A55:A56"/>
    <mergeCell ref="A57:A58"/>
    <mergeCell ref="A5:A7"/>
    <mergeCell ref="A10:A11"/>
    <mergeCell ref="A8:A9"/>
    <mergeCell ref="A12:A13"/>
    <mergeCell ref="A14:A15"/>
    <mergeCell ref="A45:A46"/>
    <mergeCell ref="A43:A44"/>
    <mergeCell ref="A39:A40"/>
    <mergeCell ref="A41:A42"/>
    <mergeCell ref="A34:A35"/>
    <mergeCell ref="A36:A37"/>
    <mergeCell ref="A51:A52"/>
    <mergeCell ref="A49:A50"/>
    <mergeCell ref="B25:B26"/>
    <mergeCell ref="AI16:AK16"/>
    <mergeCell ref="B34:B35"/>
    <mergeCell ref="A21:A22"/>
    <mergeCell ref="A23:A24"/>
    <mergeCell ref="A19:A20"/>
    <mergeCell ref="A17:A18"/>
    <mergeCell ref="A25:A26"/>
    <mergeCell ref="A31:A32"/>
    <mergeCell ref="EX16:EZ16"/>
    <mergeCell ref="FO16:FQ16"/>
    <mergeCell ref="GF16:GH16"/>
    <mergeCell ref="GW16:GY16"/>
    <mergeCell ref="HN16:HP16"/>
    <mergeCell ref="IE16:IG16"/>
    <mergeCell ref="EG16:EI16"/>
    <mergeCell ref="DP16:DR16"/>
    <mergeCell ref="CH16:CJ16"/>
    <mergeCell ref="CY16:DA16"/>
    <mergeCell ref="BQ16:BS16"/>
    <mergeCell ref="B73:T73"/>
    <mergeCell ref="B57:B58"/>
    <mergeCell ref="B65:B66"/>
    <mergeCell ref="B63:B64"/>
    <mergeCell ref="AZ16:BB16"/>
    <mergeCell ref="H39:O39"/>
    <mergeCell ref="B79:E79"/>
    <mergeCell ref="G43:O43"/>
    <mergeCell ref="B67:B68"/>
    <mergeCell ref="B69:B70"/>
    <mergeCell ref="B55:B56"/>
    <mergeCell ref="G57:H57"/>
    <mergeCell ref="K57:O57"/>
    <mergeCell ref="B51:B52"/>
    <mergeCell ref="B49:B50"/>
    <mergeCell ref="B59:B62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Пользователь</cp:lastModifiedBy>
  <cp:lastPrinted>2019-04-03T04:23:47Z</cp:lastPrinted>
  <dcterms:created xsi:type="dcterms:W3CDTF">2011-05-17T05:04:33Z</dcterms:created>
  <dcterms:modified xsi:type="dcterms:W3CDTF">2020-04-13T12:03:28Z</dcterms:modified>
  <cp:category/>
  <cp:version/>
  <cp:contentType/>
  <cp:contentStatus/>
</cp:coreProperties>
</file>