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5120" windowHeight="7950" activeTab="0"/>
  </bookViews>
  <sheets>
    <sheet name="отчет" sheetId="1" r:id="rId1"/>
  </sheets>
  <definedNames/>
  <calcPr fullCalcOnLoad="1"/>
</workbook>
</file>

<file path=xl/sharedStrings.xml><?xml version="1.0" encoding="utf-8"?>
<sst xmlns="http://schemas.openxmlformats.org/spreadsheetml/2006/main" count="182" uniqueCount="82">
  <si>
    <t xml:space="preserve">Приложение 2 </t>
  </si>
  <si>
    <t>№</t>
  </si>
  <si>
    <t>в том числе:</t>
  </si>
  <si>
    <t>Исполнение мероприятия</t>
  </si>
  <si>
    <t>Причины отклонения  фактически исполненных расходных обязательств от запланированных</t>
  </si>
  <si>
    <t>январь</t>
  </si>
  <si>
    <t>декабрь</t>
  </si>
  <si>
    <t xml:space="preserve">План </t>
  </si>
  <si>
    <t>Факт</t>
  </si>
  <si>
    <t>Исполнение, %</t>
  </si>
  <si>
    <t>1.1.</t>
  </si>
  <si>
    <t>Источники финансирования</t>
  </si>
  <si>
    <t>февраль</t>
  </si>
  <si>
    <t>март</t>
  </si>
  <si>
    <t>апрель</t>
  </si>
  <si>
    <t>май</t>
  </si>
  <si>
    <t>июнь</t>
  </si>
  <si>
    <t>июль</t>
  </si>
  <si>
    <t>август</t>
  </si>
  <si>
    <t>сентябрь</t>
  </si>
  <si>
    <t>октябрь</t>
  </si>
  <si>
    <t>ноябрь</t>
  </si>
  <si>
    <t>МКУ «УКС г.Урай»</t>
  </si>
  <si>
    <t>2.</t>
  </si>
  <si>
    <t>всего</t>
  </si>
  <si>
    <t xml:space="preserve">бюджет городского округа г.Урай </t>
  </si>
  <si>
    <t>бюджет ХМАО-Югры</t>
  </si>
  <si>
    <t>Цель 1</t>
  </si>
  <si>
    <t>Задача 1</t>
  </si>
  <si>
    <t>МКУ"УГЗиПг.Урай"</t>
  </si>
  <si>
    <t>3.</t>
  </si>
  <si>
    <t>3.1.</t>
  </si>
  <si>
    <t>Ссоздание условий для устойчивого развития территорий города, рационального использования природных ресурсов на основе документов градорегулирования,способствующих дальнейшему развитию жилищной,инженерной,транспортной и социальной инфраструктур города, с учетом интересов граждан,организаций и предпринимателей по созданию благоприятных условий жизнедеятельности</t>
  </si>
  <si>
    <t>Вовлечение в оборот земель,находящихся в государственной и муниципальной собствеености</t>
  </si>
  <si>
    <t>Обеспечение развития территорий города в соответствии с документами градорегулирования и территориального планирования.</t>
  </si>
  <si>
    <t xml:space="preserve">                                      подпись</t>
  </si>
  <si>
    <t>МКУ "УГЗиП        г.Урай"</t>
  </si>
  <si>
    <t>Обеспечение полномочий муниципального образования город Урай по эффективному  управлению,распоряжению,а также рациональному использованию земельных участков,находящихся в муниципальной собственности,либо участков,государственная собственность на которые не разграничена</t>
  </si>
  <si>
    <t>Мониторинг и обновление электронной базы градостроительных данных,обеспечение информационного и электронного взаимодействия</t>
  </si>
  <si>
    <t>Совершенствование информационной системы обеспечения градостроительной деятельности,преобразование ее в автоматизированную информационную систему управления развитием территории</t>
  </si>
  <si>
    <t>Исполнитель:главный бухгалтер МКУ "УГЗиПг.Урай"Галеева Е.И.,тел.2-48-06</t>
  </si>
  <si>
    <t>ИТОГО по программе:</t>
  </si>
  <si>
    <t>кроме того за счет средств остатков местного бюджета предыдущих лет в рамках реализации МП</t>
  </si>
  <si>
    <t>1.</t>
  </si>
  <si>
    <t>5.</t>
  </si>
  <si>
    <t>7=6/5*100</t>
  </si>
  <si>
    <t>Мероприятия по подготовке документов градорегулирования(1;2)</t>
  </si>
  <si>
    <t>Обеспечение МКУ "УГЗиПг.Урай"реализации  функций и полномочий администрации города Урай  в сфере градостроительства(3;5)</t>
  </si>
  <si>
    <t>Обеспечение реализации МКУ "УКСг.Урай" функций и полномочий администрации города Урай" в сфере капитального строительства(4.)</t>
  </si>
  <si>
    <t>Работы и мероприятия по землеустройству, подготовке и предоставлению земельных участков (6;7;8;8.1;9)</t>
  </si>
  <si>
    <t>«__»_________2020г. ______________________________</t>
  </si>
  <si>
    <t>Основные мероприятия муниципальной программы (их взаимосвязь с целевыми показателями муниципальной программы)</t>
  </si>
  <si>
    <t xml:space="preserve">Финансовые затраты на реализацию (тыс.руб.) </t>
  </si>
  <si>
    <t>Инвестиции в объекты муниципальной собственности</t>
  </si>
  <si>
    <t>Прочие расходы</t>
  </si>
  <si>
    <t>В том числе:</t>
  </si>
  <si>
    <t>МКУ"УГЗиПг.Урай"/МКУ "УКСг.Урай"</t>
  </si>
  <si>
    <t>МКУ "УГЗиП г.Урай"/МКУ "УКСг.Урай";КУМИ</t>
  </si>
  <si>
    <t>федеральный бюджет</t>
  </si>
  <si>
    <t>иные источники финансирования</t>
  </si>
  <si>
    <t>Системно-аналитическое и программное сопровождение информационной системы обеспечения градостроительной деятельности(10)</t>
  </si>
  <si>
    <t>Ответственный исполнитель                                                       (МКУ "УГЗиПг.Урай")</t>
  </si>
  <si>
    <t>Соисполнитель 1                                        ( МКУ "УКС г.Урай")</t>
  </si>
  <si>
    <t>Соисполнитель 2                                        ( МКУ "УЖКХг.Урай")</t>
  </si>
  <si>
    <t>Соисполнитель 3         (КУМИ)</t>
  </si>
  <si>
    <t>Ответственный исполнитель/Соисполнитель</t>
  </si>
  <si>
    <t>местный бюджет</t>
  </si>
  <si>
    <t>Приложение  
к Порядку принятия решения о разработке муниципальных  программ муниципального образования городской округ  город Урай, их формирования, утверждения, корректировки и реализации</t>
  </si>
  <si>
    <t>И.о.директора  МКУ "УГЗиПг.Урай"                                  Л.В.Фильченко</t>
  </si>
  <si>
    <t xml:space="preserve">В 1 квартале 2020 года посредством аукциона был заключен МК №23-2020 от 31.03.2020 на сумму 56227,5 рублей по выполнению работ по выносу в натуру межевых знаков земельных участков по требованию заказчика в течение 2020 года. </t>
  </si>
  <si>
    <t>Экономия по статье 211 "Заработная плата" и статье 213 "Начисления на выплаты по оплате труда" за счет наличия вакантных ставок</t>
  </si>
  <si>
    <t>01.04.2020 заключен муниципальный контракт №22-2020 выполнить инженерно-геодезические изыскания в рамках комплекса планировочных работ по подготовке документации по планировке территории: проект изменений проекта планировки и проекта межевания территории застроенной части микрорайона 1А, ограниченной улицами Космонавтов, 50 лет ВЛКСМ, Нефтяников, Шевченко, проекта планировки и проекта межевания части территории микрорайона 1А (3,4 га). Срок выполнения работ: с даты заключения контракта до 30.04.2020г</t>
  </si>
  <si>
    <t>Отклонение фактического исполнения расходных обязательств от запланированного по следующим причинам:1.наличие больничных листков нетрудоспособности больше запланированных.2.перенесли получение материальной помощи к отпуску на вторую половину отпуска.3. перенос работниками льготного проезда на поздние сроки.4.санаторно-курортное лечение и проезд на лечение работники  перенесли на поздние сроки.5.перенесли командировки на поздние сроки.6.по услугам связи получена экономия по междугородним переговорам.7.перенесено обучение на поздние сроки.8.изготовление сертификата ключей перенесено на поздние сроки.9.согласно условий договора  на поставку бумаги и канцелярии оплата пройдет во 2-м квартале.</t>
  </si>
  <si>
    <t>Согласовано:</t>
  </si>
  <si>
    <t>Комитет по финансам администрации города Урай</t>
  </si>
  <si>
    <t>2020г.</t>
  </si>
  <si>
    <t xml:space="preserve"> Контракт планировали заключить в январе 2020г.,но из-за переоформления вида деятельности заключили с февраля 2020года  </t>
  </si>
  <si>
    <t>По состоянию на 1 квартал 2020 года в работе остаются МК заключенные в декабре 2018 года (на сумму 114600руб.) Данные МК не удалось выполнить в срок, в связи с тем, что органы Росреестра неоднократно отказывало в государственном кадастром учете. На сегодняшний день ведется работа по расторжению данных МК.</t>
  </si>
  <si>
    <t>++O17</t>
  </si>
  <si>
    <t xml:space="preserve">В 1 квартале 2020 года  заключен МК №3-2020 от 03.02.2020 на сумму 187500,0 рублей на оказание услуги по системно-аналитическому и программному сопровождению информационной системы обеспечения градостроительной деятильности.Срок выполнения с 03.02.2020 по 30.06.2020г. </t>
  </si>
  <si>
    <t>По муниципальному контракту  от 16.02.2017г. № 14-2017 с ООО "Геостатус"акт выполненных работ подписан на меньшую сумму и  оплата прошла  за фактически выполненный объем работы. Остались выделенные денежные средства на сумму 10877,88 руб.</t>
  </si>
  <si>
    <r>
      <t xml:space="preserve">Отчет о ходе исполнения комплексного плана (сетевого графика)  реализации муниципальной программы  «Обеспечение градостроительной деятельности на территории города Урай на 2018-2030 годы» </t>
    </r>
    <r>
      <rPr>
        <u val="single"/>
        <sz val="12"/>
        <rFont val="Times New Roman"/>
        <family val="1"/>
      </rPr>
      <t xml:space="preserve"> за 1квартал   2020 год</t>
    </r>
  </si>
</sst>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s>
  <fonts count="55">
    <font>
      <sz val="11"/>
      <color theme="1"/>
      <name val="Calibri"/>
      <family val="2"/>
    </font>
    <font>
      <sz val="9"/>
      <color indexed="8"/>
      <name val="Calibri"/>
      <family val="2"/>
    </font>
    <font>
      <sz val="8"/>
      <name val="Times New Roman"/>
      <family val="1"/>
    </font>
    <font>
      <sz val="11"/>
      <color indexed="8"/>
      <name val="Calibri"/>
      <family val="2"/>
    </font>
    <font>
      <sz val="9"/>
      <color indexed="9"/>
      <name val="Calibri"/>
      <family val="2"/>
    </font>
    <font>
      <sz val="9"/>
      <color indexed="62"/>
      <name val="Calibri"/>
      <family val="2"/>
    </font>
    <font>
      <b/>
      <sz val="9"/>
      <color indexed="63"/>
      <name val="Calibri"/>
      <family val="2"/>
    </font>
    <font>
      <b/>
      <sz val="9"/>
      <color indexed="52"/>
      <name val="Calibri"/>
      <family val="2"/>
    </font>
    <font>
      <b/>
      <sz val="15"/>
      <color indexed="56"/>
      <name val="Calibri"/>
      <family val="2"/>
    </font>
    <font>
      <b/>
      <sz val="13"/>
      <color indexed="56"/>
      <name val="Calibri"/>
      <family val="2"/>
    </font>
    <font>
      <b/>
      <sz val="11"/>
      <color indexed="56"/>
      <name val="Calibri"/>
      <family val="2"/>
    </font>
    <font>
      <b/>
      <sz val="9"/>
      <color indexed="8"/>
      <name val="Calibri"/>
      <family val="2"/>
    </font>
    <font>
      <b/>
      <sz val="9"/>
      <color indexed="9"/>
      <name val="Calibri"/>
      <family val="2"/>
    </font>
    <font>
      <b/>
      <sz val="18"/>
      <color indexed="56"/>
      <name val="Cambria"/>
      <family val="2"/>
    </font>
    <font>
      <sz val="9"/>
      <color indexed="60"/>
      <name val="Calibri"/>
      <family val="2"/>
    </font>
    <font>
      <sz val="9"/>
      <color indexed="20"/>
      <name val="Calibri"/>
      <family val="2"/>
    </font>
    <font>
      <i/>
      <sz val="9"/>
      <color indexed="23"/>
      <name val="Calibri"/>
      <family val="2"/>
    </font>
    <font>
      <sz val="9"/>
      <color indexed="52"/>
      <name val="Calibri"/>
      <family val="2"/>
    </font>
    <font>
      <sz val="9"/>
      <color indexed="10"/>
      <name val="Calibri"/>
      <family val="2"/>
    </font>
    <font>
      <sz val="9"/>
      <color indexed="17"/>
      <name val="Calibri"/>
      <family val="2"/>
    </font>
    <font>
      <sz val="12"/>
      <color indexed="8"/>
      <name val="Times New Roman"/>
      <family val="1"/>
    </font>
    <font>
      <sz val="10"/>
      <color indexed="8"/>
      <name val="Times New Roman"/>
      <family val="1"/>
    </font>
    <font>
      <sz val="8"/>
      <color indexed="8"/>
      <name val="Calibri"/>
      <family val="2"/>
    </font>
    <font>
      <sz val="10"/>
      <color indexed="8"/>
      <name val="Calibri"/>
      <family val="2"/>
    </font>
    <font>
      <sz val="8"/>
      <color indexed="8"/>
      <name val="Times New Roman"/>
      <family val="1"/>
    </font>
    <font>
      <sz val="9"/>
      <color indexed="8"/>
      <name val="Times New Roman"/>
      <family val="1"/>
    </font>
    <font>
      <sz val="8"/>
      <color indexed="10"/>
      <name val="Times New Roman"/>
      <family val="1"/>
    </font>
    <font>
      <sz val="11"/>
      <color indexed="10"/>
      <name val="Calibri"/>
      <family val="2"/>
    </font>
    <font>
      <sz val="12"/>
      <name val="Times New Roman"/>
      <family val="1"/>
    </font>
    <font>
      <u val="single"/>
      <sz val="12"/>
      <name val="Times New Roman"/>
      <family val="1"/>
    </font>
    <font>
      <sz val="9"/>
      <color theme="1"/>
      <name val="Calibri"/>
      <family val="2"/>
    </font>
    <font>
      <sz val="9"/>
      <color theme="0"/>
      <name val="Calibri"/>
      <family val="2"/>
    </font>
    <font>
      <sz val="9"/>
      <color rgb="FF3F3F76"/>
      <name val="Calibri"/>
      <family val="2"/>
    </font>
    <font>
      <b/>
      <sz val="9"/>
      <color rgb="FF3F3F3F"/>
      <name val="Calibri"/>
      <family val="2"/>
    </font>
    <font>
      <b/>
      <sz val="9"/>
      <color rgb="FFFA7D00"/>
      <name val="Calibri"/>
      <family val="2"/>
    </font>
    <font>
      <b/>
      <sz val="15"/>
      <color theme="3"/>
      <name val="Calibri"/>
      <family val="2"/>
    </font>
    <font>
      <b/>
      <sz val="13"/>
      <color theme="3"/>
      <name val="Calibri"/>
      <family val="2"/>
    </font>
    <font>
      <b/>
      <sz val="11"/>
      <color theme="3"/>
      <name val="Calibri"/>
      <family val="2"/>
    </font>
    <font>
      <b/>
      <sz val="9"/>
      <color theme="1"/>
      <name val="Calibri"/>
      <family val="2"/>
    </font>
    <font>
      <b/>
      <sz val="9"/>
      <color theme="0"/>
      <name val="Calibri"/>
      <family val="2"/>
    </font>
    <font>
      <b/>
      <sz val="18"/>
      <color theme="3"/>
      <name val="Cambria"/>
      <family val="2"/>
    </font>
    <font>
      <sz val="9"/>
      <color rgb="FF9C6500"/>
      <name val="Calibri"/>
      <family val="2"/>
    </font>
    <font>
      <sz val="9"/>
      <color rgb="FF9C0006"/>
      <name val="Calibri"/>
      <family val="2"/>
    </font>
    <font>
      <i/>
      <sz val="9"/>
      <color rgb="FF7F7F7F"/>
      <name val="Calibri"/>
      <family val="2"/>
    </font>
    <font>
      <sz val="9"/>
      <color rgb="FFFA7D00"/>
      <name val="Calibri"/>
      <family val="2"/>
    </font>
    <font>
      <sz val="9"/>
      <color rgb="FFFF0000"/>
      <name val="Calibri"/>
      <family val="2"/>
    </font>
    <font>
      <sz val="9"/>
      <color rgb="FF006100"/>
      <name val="Calibri"/>
      <family val="2"/>
    </font>
    <font>
      <sz val="12"/>
      <color theme="1"/>
      <name val="Times New Roman"/>
      <family val="1"/>
    </font>
    <font>
      <sz val="10"/>
      <color theme="1"/>
      <name val="Times New Roman"/>
      <family val="1"/>
    </font>
    <font>
      <sz val="8"/>
      <color theme="1"/>
      <name val="Calibri"/>
      <family val="2"/>
    </font>
    <font>
      <sz val="10"/>
      <color theme="1"/>
      <name val="Calibri"/>
      <family val="2"/>
    </font>
    <font>
      <sz val="8"/>
      <color theme="1"/>
      <name val="Times New Roman"/>
      <family val="1"/>
    </font>
    <font>
      <sz val="9"/>
      <color theme="1"/>
      <name val="Times New Roman"/>
      <family val="1"/>
    </font>
    <font>
      <sz val="8"/>
      <color rgb="FFFF0000"/>
      <name val="Times New Roman"/>
      <family val="1"/>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
      <left style="thin"/>
      <right style="medium"/>
      <top style="medium"/>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thin"/>
      <bottom style="medium"/>
    </border>
    <border>
      <left/>
      <right/>
      <top style="medium"/>
      <bottom style="thin"/>
    </border>
    <border>
      <left/>
      <right style="thin"/>
      <top style="medium"/>
      <bottom style="thin"/>
    </border>
    <border>
      <left style="medium"/>
      <right style="thin"/>
      <top/>
      <bottom style="medium"/>
    </border>
    <border>
      <left/>
      <right/>
      <top/>
      <bottom style="medium"/>
    </border>
    <border>
      <left style="thin"/>
      <right style="thin"/>
      <top/>
      <bottom style="thin"/>
    </border>
    <border>
      <left style="thin"/>
      <right style="medium"/>
      <top/>
      <bottom style="thin"/>
    </border>
    <border>
      <left style="thin"/>
      <right style="medium"/>
      <top style="thin"/>
      <bottom/>
    </border>
    <border>
      <left/>
      <right style="thin"/>
      <top style="thin"/>
      <bottom style="thin"/>
    </border>
    <border>
      <left style="medium"/>
      <right/>
      <top/>
      <bottom/>
    </border>
    <border>
      <left/>
      <right style="thin"/>
      <top/>
      <bottom style="thin"/>
    </border>
    <border>
      <left style="medium"/>
      <right style="thin"/>
      <top style="thin"/>
      <bottom/>
    </border>
    <border>
      <left style="medium"/>
      <right style="thin"/>
      <top/>
      <bottom/>
    </border>
    <border>
      <left style="thin"/>
      <right style="thin"/>
      <top/>
      <bottom/>
    </border>
    <border>
      <left>
        <color indexed="63"/>
      </left>
      <right style="thin"/>
      <top style="thin"/>
      <bottom>
        <color indexed="63"/>
      </bottom>
    </border>
    <border>
      <left/>
      <right style="thin"/>
      <top/>
      <bottom/>
    </border>
    <border>
      <left style="thin"/>
      <right style="medium"/>
      <top style="medium"/>
      <bottom>
        <color indexed="63"/>
      </bottom>
    </border>
    <border>
      <left style="thin"/>
      <right style="medium"/>
      <top/>
      <bottom/>
    </border>
    <border>
      <left style="thin"/>
      <right style="medium"/>
      <top/>
      <bottom style="medium"/>
    </border>
    <border>
      <left style="thin"/>
      <right/>
      <top style="thin"/>
      <bottom style="medium"/>
    </border>
    <border>
      <left/>
      <right/>
      <top style="thin"/>
      <bottom style="medium"/>
    </border>
    <border>
      <left/>
      <right style="thin"/>
      <top style="thin"/>
      <bottom style="medium"/>
    </border>
    <border>
      <left style="medium"/>
      <right style="thin"/>
      <top style="medium"/>
      <bottom/>
    </border>
    <border>
      <left style="medium"/>
      <right style="thin"/>
      <top/>
      <bottom style="thin"/>
    </border>
    <border>
      <left style="medium"/>
      <right style="medium"/>
      <top style="medium"/>
      <bottom/>
    </border>
    <border>
      <left style="medium"/>
      <right style="medium"/>
      <top/>
      <bottom style="medium"/>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right/>
      <top style="thin"/>
      <bottom>
        <color indexed="63"/>
      </bottom>
    </border>
    <border>
      <left/>
      <right/>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style="thin"/>
    </border>
    <border>
      <left/>
      <right style="medium"/>
      <top/>
      <bottom style="thin"/>
    </border>
    <border>
      <left style="thin"/>
      <right style="thin"/>
      <top style="medium"/>
      <bottom/>
    </border>
    <border>
      <left/>
      <right style="thin"/>
      <top style="medium"/>
      <bottom style="medium"/>
    </border>
    <border>
      <left style="thin"/>
      <right/>
      <top style="medium"/>
      <bottom>
        <color indexed="63"/>
      </bottom>
    </border>
    <border>
      <left style="thin"/>
      <right>
        <color indexed="63"/>
      </right>
      <top style="thin"/>
      <bottom style="thin"/>
    </border>
    <border>
      <left style="thin"/>
      <right/>
      <top/>
      <bottom style="thin"/>
    </border>
    <border>
      <left style="thin"/>
      <right/>
      <top/>
      <bottom/>
    </border>
    <border>
      <left style="thin"/>
      <right/>
      <top style="thin"/>
      <bottom/>
    </border>
    <border>
      <left>
        <color indexed="63"/>
      </left>
      <right>
        <color indexed="63"/>
      </right>
      <top style="thin"/>
      <bottom style="thin"/>
    </border>
    <border>
      <left style="thin"/>
      <right/>
      <top style="medium"/>
      <bottom style="medium"/>
    </border>
    <border>
      <left style="thin"/>
      <right style="thin"/>
      <top/>
      <bottom style="medium"/>
    </border>
    <border>
      <left style="thin"/>
      <right/>
      <top/>
      <bottom style="medium"/>
    </border>
    <border>
      <left/>
      <right style="thin"/>
      <top/>
      <bottom style="medium"/>
    </border>
    <border>
      <left/>
      <right style="medium"/>
      <top/>
      <bottom>
        <color indexed="63"/>
      </bottom>
    </border>
    <border>
      <left/>
      <right style="thin"/>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335">
    <xf numFmtId="0" fontId="0" fillId="0" borderId="0" xfId="0" applyFont="1" applyAlignment="1">
      <alignment/>
    </xf>
    <xf numFmtId="0" fontId="47" fillId="0" borderId="0" xfId="0" applyFont="1" applyAlignment="1">
      <alignment horizontal="right" indent="15"/>
    </xf>
    <xf numFmtId="0" fontId="47" fillId="0" borderId="0" xfId="0" applyFont="1" applyAlignment="1">
      <alignment horizontal="justify"/>
    </xf>
    <xf numFmtId="0" fontId="48" fillId="0" borderId="0" xfId="0" applyFont="1" applyAlignment="1">
      <alignment horizontal="justify"/>
    </xf>
    <xf numFmtId="0" fontId="47" fillId="0" borderId="0" xfId="0" applyFont="1" applyAlignment="1">
      <alignment horizontal="right"/>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51" fillId="0" borderId="10" xfId="0" applyFont="1" applyBorder="1" applyAlignment="1">
      <alignment vertical="top" wrapText="1"/>
    </xf>
    <xf numFmtId="0" fontId="48" fillId="0" borderId="0" xfId="0" applyFont="1" applyAlignment="1">
      <alignment wrapText="1"/>
    </xf>
    <xf numFmtId="0" fontId="0" fillId="0" borderId="0" xfId="0" applyAlignment="1">
      <alignment/>
    </xf>
    <xf numFmtId="0" fontId="51" fillId="0" borderId="11" xfId="0" applyFont="1" applyBorder="1" applyAlignment="1">
      <alignment horizontal="center" vertical="top" wrapText="1"/>
    </xf>
    <xf numFmtId="0" fontId="48" fillId="0" borderId="12" xfId="0" applyFont="1" applyBorder="1" applyAlignment="1">
      <alignment horizontal="center" vertical="top" wrapText="1"/>
    </xf>
    <xf numFmtId="0" fontId="48" fillId="33" borderId="12" xfId="0" applyFont="1" applyFill="1" applyBorder="1" applyAlignment="1">
      <alignment horizontal="center" vertical="top" wrapText="1"/>
    </xf>
    <xf numFmtId="0" fontId="48" fillId="0" borderId="13" xfId="0" applyFont="1" applyBorder="1" applyAlignment="1">
      <alignment horizontal="center" vertical="top" wrapText="1"/>
    </xf>
    <xf numFmtId="0" fontId="49" fillId="0" borderId="10" xfId="0" applyFont="1" applyBorder="1" applyAlignment="1">
      <alignment vertical="top" wrapText="1"/>
    </xf>
    <xf numFmtId="0" fontId="0" fillId="0" borderId="0" xfId="0" applyBorder="1" applyAlignment="1">
      <alignment/>
    </xf>
    <xf numFmtId="0" fontId="51" fillId="0" borderId="14" xfId="0" applyFont="1" applyBorder="1" applyAlignment="1">
      <alignment vertical="top" wrapText="1"/>
    </xf>
    <xf numFmtId="0" fontId="48" fillId="0" borderId="15" xfId="0" applyFont="1" applyBorder="1" applyAlignment="1">
      <alignment vertical="top" wrapText="1"/>
    </xf>
    <xf numFmtId="0" fontId="49" fillId="0" borderId="16" xfId="0" applyFont="1" applyBorder="1" applyAlignment="1">
      <alignment vertical="top" wrapText="1"/>
    </xf>
    <xf numFmtId="0" fontId="51" fillId="5" borderId="17" xfId="0" applyFont="1" applyFill="1" applyBorder="1" applyAlignment="1">
      <alignment horizontal="center" vertical="top" wrapText="1"/>
    </xf>
    <xf numFmtId="0" fontId="51" fillId="5" borderId="18" xfId="0" applyFont="1" applyFill="1" applyBorder="1" applyAlignment="1">
      <alignment horizontal="left" vertical="top" wrapText="1"/>
    </xf>
    <xf numFmtId="0" fontId="48" fillId="5" borderId="18" xfId="0" applyFont="1" applyFill="1" applyBorder="1" applyAlignment="1">
      <alignment horizontal="center" vertical="top" wrapText="1"/>
    </xf>
    <xf numFmtId="173" fontId="48" fillId="5" borderId="19" xfId="0" applyNumberFormat="1" applyFont="1" applyFill="1" applyBorder="1" applyAlignment="1">
      <alignment horizontal="center" vertical="top" wrapText="1"/>
    </xf>
    <xf numFmtId="0" fontId="51" fillId="5" borderId="17" xfId="0" applyFont="1" applyFill="1" applyBorder="1" applyAlignment="1">
      <alignment vertical="top" wrapText="1"/>
    </xf>
    <xf numFmtId="0" fontId="48" fillId="5" borderId="20" xfId="0" applyFont="1" applyFill="1" applyBorder="1" applyAlignment="1">
      <alignment vertical="top" wrapText="1"/>
    </xf>
    <xf numFmtId="0" fontId="51" fillId="5" borderId="21" xfId="0" applyFont="1" applyFill="1" applyBorder="1" applyAlignment="1">
      <alignment vertical="top" wrapText="1"/>
    </xf>
    <xf numFmtId="0" fontId="51" fillId="5" borderId="22" xfId="0" applyFont="1" applyFill="1" applyBorder="1" applyAlignment="1">
      <alignment vertical="top" wrapText="1"/>
    </xf>
    <xf numFmtId="0" fontId="48" fillId="5" borderId="15" xfId="0" applyFont="1" applyFill="1" applyBorder="1" applyAlignment="1">
      <alignment horizontal="center" vertical="top" wrapText="1"/>
    </xf>
    <xf numFmtId="174" fontId="51" fillId="5" borderId="23" xfId="0" applyNumberFormat="1" applyFont="1" applyFill="1" applyBorder="1" applyAlignment="1">
      <alignment horizontal="center" vertical="top" wrapText="1"/>
    </xf>
    <xf numFmtId="0" fontId="51" fillId="5" borderId="24" xfId="0" applyFont="1" applyFill="1" applyBorder="1" applyAlignment="1">
      <alignment horizontal="left" vertical="top" wrapText="1"/>
    </xf>
    <xf numFmtId="0" fontId="48" fillId="2" borderId="12" xfId="0" applyFont="1" applyFill="1" applyBorder="1" applyAlignment="1">
      <alignment horizontal="center" vertical="top" wrapText="1"/>
    </xf>
    <xf numFmtId="0" fontId="51" fillId="2" borderId="21" xfId="0" applyFont="1" applyFill="1" applyBorder="1" applyAlignment="1">
      <alignment vertical="top" wrapText="1"/>
    </xf>
    <xf numFmtId="173" fontId="48" fillId="2" borderId="19" xfId="0" applyNumberFormat="1" applyFont="1" applyFill="1" applyBorder="1" applyAlignment="1">
      <alignment horizontal="center" vertical="top" wrapText="1"/>
    </xf>
    <xf numFmtId="0" fontId="51" fillId="5" borderId="25" xfId="0" applyFont="1" applyFill="1" applyBorder="1" applyAlignment="1">
      <alignment vertical="top" wrapText="1"/>
    </xf>
    <xf numFmtId="0" fontId="51" fillId="33" borderId="10" xfId="0" applyFont="1" applyFill="1" applyBorder="1" applyAlignment="1">
      <alignment horizontal="left" vertical="top" wrapText="1"/>
    </xf>
    <xf numFmtId="0" fontId="48" fillId="5" borderId="26" xfId="0" applyFont="1" applyFill="1" applyBorder="1" applyAlignment="1">
      <alignment vertical="top" wrapText="1"/>
    </xf>
    <xf numFmtId="172" fontId="51" fillId="33" borderId="0" xfId="0" applyNumberFormat="1" applyFont="1" applyFill="1" applyBorder="1" applyAlignment="1">
      <alignment horizontal="center" vertical="top" wrapText="1"/>
    </xf>
    <xf numFmtId="0" fontId="0" fillId="0" borderId="27" xfId="0" applyBorder="1" applyAlignment="1">
      <alignment vertical="top" wrapText="1"/>
    </xf>
    <xf numFmtId="0" fontId="0" fillId="0" borderId="28" xfId="0" applyBorder="1" applyAlignment="1">
      <alignment vertical="top" wrapText="1"/>
    </xf>
    <xf numFmtId="172" fontId="51" fillId="33" borderId="10" xfId="0" applyNumberFormat="1" applyFont="1" applyFill="1" applyBorder="1" applyAlignment="1">
      <alignment horizontal="center" vertical="top" wrapText="1"/>
    </xf>
    <xf numFmtId="0" fontId="0" fillId="0" borderId="0" xfId="0" applyBorder="1" applyAlignment="1">
      <alignment/>
    </xf>
    <xf numFmtId="0" fontId="0" fillId="0" borderId="0" xfId="0" applyAlignment="1">
      <alignment horizontal="left"/>
    </xf>
    <xf numFmtId="0" fontId="48" fillId="0" borderId="0" xfId="0" applyFont="1" applyAlignment="1">
      <alignment horizontal="center"/>
    </xf>
    <xf numFmtId="0" fontId="51" fillId="5" borderId="14" xfId="0" applyFont="1" applyFill="1" applyBorder="1" applyAlignment="1">
      <alignment vertical="top" wrapText="1"/>
    </xf>
    <xf numFmtId="0" fontId="48" fillId="5" borderId="27" xfId="0" applyFont="1" applyFill="1" applyBorder="1" applyAlignment="1">
      <alignment horizontal="center" vertical="top" wrapText="1"/>
    </xf>
    <xf numFmtId="0" fontId="48" fillId="5" borderId="14" xfId="0" applyFont="1" applyFill="1" applyBorder="1" applyAlignment="1">
      <alignment horizontal="center" vertical="top" wrapText="1"/>
    </xf>
    <xf numFmtId="0" fontId="52" fillId="0" borderId="0" xfId="0" applyFont="1" applyBorder="1" applyAlignment="1">
      <alignment vertical="top"/>
    </xf>
    <xf numFmtId="0" fontId="51" fillId="33" borderId="25" xfId="0" applyFont="1" applyFill="1" applyBorder="1" applyAlignment="1">
      <alignment horizontal="left" vertical="top" wrapText="1"/>
    </xf>
    <xf numFmtId="0" fontId="0" fillId="33" borderId="0" xfId="0" applyFill="1" applyAlignment="1">
      <alignment/>
    </xf>
    <xf numFmtId="0" fontId="51" fillId="33" borderId="25" xfId="0" applyFont="1" applyFill="1" applyBorder="1" applyAlignment="1">
      <alignment horizontal="left" vertical="top" wrapText="1"/>
    </xf>
    <xf numFmtId="0" fontId="51" fillId="33" borderId="10" xfId="0" applyFont="1" applyFill="1" applyBorder="1" applyAlignment="1">
      <alignment vertical="top" wrapText="1"/>
    </xf>
    <xf numFmtId="0" fontId="0" fillId="33" borderId="10" xfId="0" applyFill="1" applyBorder="1" applyAlignment="1">
      <alignment vertical="top" wrapText="1"/>
    </xf>
    <xf numFmtId="0" fontId="51" fillId="33" borderId="10" xfId="0" applyFont="1" applyFill="1" applyBorder="1" applyAlignment="1">
      <alignment horizontal="center" vertical="top" wrapText="1"/>
    </xf>
    <xf numFmtId="174" fontId="51" fillId="33" borderId="29" xfId="0" applyNumberFormat="1" applyFont="1" applyFill="1" applyBorder="1" applyAlignment="1">
      <alignment horizontal="center" vertical="top" wrapText="1"/>
    </xf>
    <xf numFmtId="0" fontId="51" fillId="0" borderId="30" xfId="0" applyFont="1" applyBorder="1" applyAlignment="1">
      <alignment vertical="top" wrapText="1"/>
    </xf>
    <xf numFmtId="0" fontId="48" fillId="0" borderId="26" xfId="0" applyFont="1" applyBorder="1" applyAlignment="1">
      <alignment vertical="top" wrapText="1"/>
    </xf>
    <xf numFmtId="0" fontId="0" fillId="33" borderId="0" xfId="0" applyFill="1" applyBorder="1" applyAlignment="1">
      <alignment horizontal="center"/>
    </xf>
    <xf numFmtId="174" fontId="51" fillId="33" borderId="31" xfId="0" applyNumberFormat="1" applyFont="1" applyFill="1" applyBorder="1" applyAlignment="1">
      <alignment vertical="top" wrapText="1"/>
    </xf>
    <xf numFmtId="174" fontId="51" fillId="33" borderId="32" xfId="0" applyNumberFormat="1" applyFont="1" applyFill="1" applyBorder="1" applyAlignment="1">
      <alignment vertical="top" wrapText="1"/>
    </xf>
    <xf numFmtId="0" fontId="51" fillId="5" borderId="31" xfId="0" applyFont="1" applyFill="1" applyBorder="1" applyAlignment="1">
      <alignment vertical="top" wrapText="1"/>
    </xf>
    <xf numFmtId="0" fontId="51" fillId="33" borderId="25" xfId="0" applyFont="1" applyFill="1" applyBorder="1" applyAlignment="1">
      <alignment horizontal="left" vertical="top" wrapText="1"/>
    </xf>
    <xf numFmtId="0" fontId="48" fillId="0" borderId="0" xfId="0" applyFont="1" applyBorder="1" applyAlignment="1">
      <alignment/>
    </xf>
    <xf numFmtId="0" fontId="53" fillId="33" borderId="0" xfId="0" applyFont="1" applyFill="1" applyBorder="1" applyAlignment="1">
      <alignment horizontal="center" vertical="top" wrapText="1"/>
    </xf>
    <xf numFmtId="172" fontId="53" fillId="33" borderId="14" xfId="0" applyNumberFormat="1" applyFont="1" applyFill="1" applyBorder="1" applyAlignment="1">
      <alignment horizontal="center" vertical="top" wrapText="1"/>
    </xf>
    <xf numFmtId="0" fontId="54" fillId="0" borderId="0" xfId="0" applyFont="1" applyAlignment="1">
      <alignment/>
    </xf>
    <xf numFmtId="0" fontId="53" fillId="33" borderId="0" xfId="0" applyFont="1" applyFill="1" applyBorder="1" applyAlignment="1">
      <alignment horizontal="left" vertical="top" wrapText="1"/>
    </xf>
    <xf numFmtId="0" fontId="51" fillId="33" borderId="33" xfId="0" applyFont="1" applyFill="1" applyBorder="1" applyAlignment="1">
      <alignment horizontal="left" vertical="top" wrapText="1"/>
    </xf>
    <xf numFmtId="0" fontId="51" fillId="33" borderId="14" xfId="0" applyFont="1" applyFill="1" applyBorder="1" applyAlignment="1">
      <alignment horizontal="left" vertical="top" wrapText="1"/>
    </xf>
    <xf numFmtId="0" fontId="51" fillId="33" borderId="33" xfId="0" applyFont="1" applyFill="1" applyBorder="1" applyAlignment="1">
      <alignment horizontal="left" vertical="top" wrapText="1"/>
    </xf>
    <xf numFmtId="0" fontId="51" fillId="33" borderId="25" xfId="0" applyFont="1" applyFill="1" applyBorder="1" applyAlignment="1">
      <alignment horizontal="left" vertical="top" wrapText="1"/>
    </xf>
    <xf numFmtId="0" fontId="51" fillId="0" borderId="14" xfId="0" applyFont="1" applyBorder="1" applyAlignment="1">
      <alignment horizontal="left" vertical="top" wrapText="1"/>
    </xf>
    <xf numFmtId="0" fontId="51" fillId="0" borderId="33" xfId="0" applyFont="1" applyBorder="1" applyAlignment="1">
      <alignment horizontal="left" vertical="top" wrapText="1"/>
    </xf>
    <xf numFmtId="0" fontId="51" fillId="0" borderId="25" xfId="0" applyFont="1" applyBorder="1" applyAlignment="1">
      <alignment horizontal="left" vertical="top" wrapText="1"/>
    </xf>
    <xf numFmtId="0" fontId="51" fillId="33" borderId="14" xfId="0" applyFont="1" applyFill="1" applyBorder="1" applyAlignment="1">
      <alignment horizontal="center" vertical="top" wrapText="1"/>
    </xf>
    <xf numFmtId="0" fontId="51" fillId="33" borderId="33" xfId="0" applyFont="1" applyFill="1" applyBorder="1" applyAlignment="1">
      <alignment horizontal="center" vertical="top" wrapText="1"/>
    </xf>
    <xf numFmtId="0" fontId="51" fillId="33" borderId="25" xfId="0" applyFont="1" applyFill="1" applyBorder="1" applyAlignment="1">
      <alignment horizontal="center" vertical="top" wrapText="1"/>
    </xf>
    <xf numFmtId="0" fontId="51" fillId="0" borderId="34" xfId="0" applyFont="1" applyBorder="1" applyAlignment="1">
      <alignment horizontal="left" vertical="top" wrapText="1"/>
    </xf>
    <xf numFmtId="0" fontId="51" fillId="0" borderId="35" xfId="0" applyFont="1" applyBorder="1" applyAlignment="1">
      <alignment horizontal="left" vertical="top" wrapText="1"/>
    </xf>
    <xf numFmtId="0" fontId="51" fillId="0" borderId="30" xfId="0" applyFont="1" applyBorder="1" applyAlignment="1">
      <alignment horizontal="left" vertical="top" wrapText="1"/>
    </xf>
    <xf numFmtId="0" fontId="51" fillId="33" borderId="31" xfId="0" applyFont="1" applyFill="1" applyBorder="1" applyAlignment="1">
      <alignment horizontal="center" vertical="top" wrapText="1"/>
    </xf>
    <xf numFmtId="0" fontId="51" fillId="33" borderId="32" xfId="0" applyFont="1" applyFill="1" applyBorder="1" applyAlignment="1">
      <alignment horizontal="center" vertical="top" wrapText="1"/>
    </xf>
    <xf numFmtId="0" fontId="51" fillId="33" borderId="23" xfId="0" applyFont="1" applyFill="1" applyBorder="1" applyAlignment="1">
      <alignment horizontal="center" vertical="top" wrapText="1"/>
    </xf>
    <xf numFmtId="0" fontId="51" fillId="33" borderId="36" xfId="0" applyFont="1" applyFill="1" applyBorder="1" applyAlignment="1">
      <alignment horizontal="left" vertical="top" wrapText="1"/>
    </xf>
    <xf numFmtId="0" fontId="51" fillId="33" borderId="37" xfId="0" applyFont="1" applyFill="1" applyBorder="1" applyAlignment="1">
      <alignment horizontal="left" vertical="top" wrapText="1"/>
    </xf>
    <xf numFmtId="0" fontId="51" fillId="33" borderId="38" xfId="0" applyFont="1" applyFill="1" applyBorder="1" applyAlignment="1">
      <alignment horizontal="left" vertical="top" wrapText="1"/>
    </xf>
    <xf numFmtId="0" fontId="51" fillId="5" borderId="39" xfId="0" applyFont="1" applyFill="1" applyBorder="1" applyAlignment="1">
      <alignment horizontal="left" vertical="top" wrapText="1"/>
    </xf>
    <xf numFmtId="0" fontId="51" fillId="5" borderId="40" xfId="0" applyFont="1" applyFill="1" applyBorder="1" applyAlignment="1">
      <alignment horizontal="left" vertical="top" wrapText="1"/>
    </xf>
    <xf numFmtId="0" fontId="51" fillId="5" borderId="41" xfId="0" applyFont="1" applyFill="1" applyBorder="1" applyAlignment="1">
      <alignment horizontal="left" vertical="top" wrapText="1"/>
    </xf>
    <xf numFmtId="0" fontId="2" fillId="33" borderId="42" xfId="0" applyFont="1" applyFill="1" applyBorder="1" applyAlignment="1">
      <alignment horizontal="center" vertical="top" wrapText="1"/>
    </xf>
    <xf numFmtId="0" fontId="2" fillId="33" borderId="32" xfId="0" applyFont="1" applyFill="1" applyBorder="1" applyAlignment="1">
      <alignment horizontal="center" vertical="top" wrapText="1"/>
    </xf>
    <xf numFmtId="0" fontId="2" fillId="33" borderId="43" xfId="0" applyFont="1" applyFill="1" applyBorder="1" applyAlignment="1">
      <alignment horizontal="center" vertical="top" wrapText="1"/>
    </xf>
    <xf numFmtId="0" fontId="51" fillId="33" borderId="44" xfId="0" applyFont="1" applyFill="1" applyBorder="1" applyAlignment="1">
      <alignment vertical="top" wrapText="1"/>
    </xf>
    <xf numFmtId="0" fontId="51" fillId="33" borderId="45" xfId="0" applyFont="1" applyFill="1" applyBorder="1" applyAlignment="1">
      <alignment vertical="top" wrapText="1"/>
    </xf>
    <xf numFmtId="0" fontId="51" fillId="34" borderId="46" xfId="0" applyFont="1" applyFill="1" applyBorder="1" applyAlignment="1">
      <alignment horizontal="center" vertical="top" wrapText="1"/>
    </xf>
    <xf numFmtId="0" fontId="51" fillId="34" borderId="45" xfId="0" applyFont="1" applyFill="1" applyBorder="1" applyAlignment="1">
      <alignment horizontal="center" vertical="top" wrapText="1"/>
    </xf>
    <xf numFmtId="0" fontId="51" fillId="34" borderId="44" xfId="0" applyFont="1" applyFill="1" applyBorder="1" applyAlignment="1">
      <alignment horizontal="center" vertical="top" wrapText="1"/>
    </xf>
    <xf numFmtId="0" fontId="51" fillId="2" borderId="44" xfId="0" applyFont="1" applyFill="1" applyBorder="1" applyAlignment="1">
      <alignment horizontal="center" vertical="top" wrapText="1"/>
    </xf>
    <xf numFmtId="0" fontId="51" fillId="2" borderId="45" xfId="0" applyFont="1" applyFill="1" applyBorder="1" applyAlignment="1">
      <alignment horizontal="center" vertical="top" wrapText="1"/>
    </xf>
    <xf numFmtId="0" fontId="51" fillId="0" borderId="44" xfId="0" applyFont="1" applyBorder="1" applyAlignment="1">
      <alignment horizontal="center" vertical="top" wrapText="1"/>
    </xf>
    <xf numFmtId="0" fontId="51" fillId="0" borderId="46" xfId="0" applyFont="1" applyBorder="1" applyAlignment="1">
      <alignment horizontal="center" vertical="top" wrapText="1"/>
    </xf>
    <xf numFmtId="0" fontId="51" fillId="0" borderId="45" xfId="0" applyFont="1" applyBorder="1" applyAlignment="1">
      <alignment horizontal="center" vertical="top" wrapText="1"/>
    </xf>
    <xf numFmtId="0" fontId="53" fillId="33" borderId="14" xfId="0" applyFont="1" applyFill="1" applyBorder="1" applyAlignment="1">
      <alignment horizontal="center" vertical="top" wrapText="1"/>
    </xf>
    <xf numFmtId="0" fontId="53" fillId="33" borderId="33" xfId="0" applyFont="1" applyFill="1" applyBorder="1" applyAlignment="1">
      <alignment horizontal="center" vertical="top" wrapText="1"/>
    </xf>
    <xf numFmtId="0" fontId="0" fillId="0" borderId="0" xfId="0" applyAlignment="1">
      <alignment horizontal="center"/>
    </xf>
    <xf numFmtId="0" fontId="51" fillId="0" borderId="0" xfId="0" applyFont="1" applyAlignment="1">
      <alignment horizontal="right" vertical="top" wrapText="1"/>
    </xf>
    <xf numFmtId="0" fontId="48" fillId="0" borderId="0" xfId="0" applyFont="1" applyAlignment="1">
      <alignment horizontal="right"/>
    </xf>
    <xf numFmtId="0" fontId="51" fillId="0" borderId="44" xfId="0" applyFont="1" applyBorder="1" applyAlignment="1">
      <alignment horizontal="left" vertical="top" wrapText="1"/>
    </xf>
    <xf numFmtId="0" fontId="0" fillId="0" borderId="46" xfId="0" applyBorder="1" applyAlignment="1">
      <alignment horizontal="left" vertical="top" wrapText="1"/>
    </xf>
    <xf numFmtId="0" fontId="0" fillId="0" borderId="45" xfId="0" applyBorder="1" applyAlignment="1">
      <alignment horizontal="left" vertical="top" wrapText="1"/>
    </xf>
    <xf numFmtId="0" fontId="51" fillId="0" borderId="46" xfId="0" applyFont="1" applyBorder="1" applyAlignment="1">
      <alignment vertical="top" wrapText="1"/>
    </xf>
    <xf numFmtId="0" fontId="51" fillId="0" borderId="45" xfId="0" applyFont="1" applyBorder="1" applyAlignment="1">
      <alignment vertical="top" wrapText="1"/>
    </xf>
    <xf numFmtId="0" fontId="51" fillId="0" borderId="47" xfId="0" applyFont="1" applyBorder="1" applyAlignment="1">
      <alignment horizontal="center" vertical="top" wrapText="1"/>
    </xf>
    <xf numFmtId="0" fontId="51" fillId="0" borderId="48" xfId="0" applyFont="1" applyBorder="1" applyAlignment="1">
      <alignment horizontal="center" vertical="top" wrapText="1"/>
    </xf>
    <xf numFmtId="0" fontId="0" fillId="0" borderId="48" xfId="0" applyBorder="1" applyAlignment="1">
      <alignment horizontal="center" vertical="top" wrapText="1"/>
    </xf>
    <xf numFmtId="0" fontId="0" fillId="0" borderId="49" xfId="0" applyBorder="1" applyAlignment="1">
      <alignment horizontal="center" vertical="top" wrapText="1"/>
    </xf>
    <xf numFmtId="0" fontId="51" fillId="0" borderId="49" xfId="0" applyFont="1" applyBorder="1" applyAlignment="1">
      <alignment horizontal="center" vertical="top" wrapText="1"/>
    </xf>
    <xf numFmtId="0" fontId="51" fillId="0" borderId="44" xfId="0" applyFont="1" applyBorder="1" applyAlignment="1">
      <alignment vertical="top" wrapText="1"/>
    </xf>
    <xf numFmtId="0" fontId="53" fillId="33" borderId="10" xfId="0" applyFont="1" applyFill="1" applyBorder="1" applyAlignment="1">
      <alignment horizontal="center" vertical="top" wrapText="1"/>
    </xf>
    <xf numFmtId="0" fontId="51" fillId="5" borderId="50" xfId="0" applyFont="1" applyFill="1" applyBorder="1" applyAlignment="1">
      <alignment horizontal="left" vertical="top" wrapText="1"/>
    </xf>
    <xf numFmtId="0" fontId="51" fillId="5" borderId="21" xfId="0" applyFont="1" applyFill="1" applyBorder="1" applyAlignment="1">
      <alignment horizontal="left" vertical="top" wrapText="1"/>
    </xf>
    <xf numFmtId="0" fontId="51" fillId="5" borderId="22" xfId="0" applyFont="1" applyFill="1" applyBorder="1" applyAlignment="1">
      <alignment horizontal="left" vertical="top" wrapText="1"/>
    </xf>
    <xf numFmtId="0" fontId="51" fillId="5" borderId="51" xfId="0" applyFont="1" applyFill="1" applyBorder="1" applyAlignment="1">
      <alignment horizontal="left" vertical="top" wrapText="1"/>
    </xf>
    <xf numFmtId="0" fontId="0" fillId="0" borderId="0" xfId="0" applyBorder="1" applyAlignment="1">
      <alignment horizontal="left"/>
    </xf>
    <xf numFmtId="0" fontId="51" fillId="2" borderId="46" xfId="0" applyFont="1" applyFill="1" applyBorder="1" applyAlignment="1">
      <alignment horizontal="center" vertical="top" wrapText="1"/>
    </xf>
    <xf numFmtId="0" fontId="48" fillId="0" borderId="0" xfId="0" applyFont="1" applyAlignment="1">
      <alignment horizontal="center"/>
    </xf>
    <xf numFmtId="0" fontId="50" fillId="0" borderId="0" xfId="0" applyFont="1" applyBorder="1" applyAlignment="1">
      <alignment horizontal="center"/>
    </xf>
    <xf numFmtId="0" fontId="48" fillId="0" borderId="0" xfId="0" applyFont="1" applyAlignment="1">
      <alignment wrapText="1"/>
    </xf>
    <xf numFmtId="0" fontId="48" fillId="0" borderId="0" xfId="0" applyFont="1" applyAlignment="1">
      <alignment/>
    </xf>
    <xf numFmtId="0" fontId="0" fillId="0" borderId="0" xfId="0" applyAlignment="1">
      <alignment horizontal="left"/>
    </xf>
    <xf numFmtId="0" fontId="0" fillId="0" borderId="0" xfId="0" applyBorder="1" applyAlignment="1">
      <alignment horizontal="center"/>
    </xf>
    <xf numFmtId="0" fontId="48" fillId="0" borderId="0" xfId="0" applyFont="1" applyBorder="1" applyAlignment="1">
      <alignment horizontal="right" wrapText="1"/>
    </xf>
    <xf numFmtId="0" fontId="48" fillId="0" borderId="0" xfId="0" applyFont="1" applyBorder="1" applyAlignment="1">
      <alignment horizontal="right"/>
    </xf>
    <xf numFmtId="0" fontId="0" fillId="0" borderId="46" xfId="0" applyBorder="1" applyAlignment="1">
      <alignment vertical="top" wrapText="1"/>
    </xf>
    <xf numFmtId="0" fontId="0" fillId="0" borderId="45" xfId="0" applyBorder="1" applyAlignment="1">
      <alignment vertical="top" wrapText="1"/>
    </xf>
    <xf numFmtId="0" fontId="48" fillId="0" borderId="0" xfId="0" applyFont="1" applyBorder="1" applyAlignment="1">
      <alignment horizontal="justify" wrapText="1"/>
    </xf>
    <xf numFmtId="0" fontId="48" fillId="0" borderId="0" xfId="0" applyFont="1" applyBorder="1" applyAlignment="1">
      <alignment wrapText="1"/>
    </xf>
    <xf numFmtId="49" fontId="51" fillId="33" borderId="42" xfId="0" applyNumberFormat="1" applyFont="1" applyFill="1" applyBorder="1" applyAlignment="1">
      <alignment horizontal="center" vertical="top" wrapText="1"/>
    </xf>
    <xf numFmtId="49" fontId="51" fillId="33" borderId="32" xfId="0" applyNumberFormat="1" applyFont="1" applyFill="1" applyBorder="1" applyAlignment="1">
      <alignment horizontal="center" vertical="top" wrapText="1"/>
    </xf>
    <xf numFmtId="49" fontId="51" fillId="33" borderId="23" xfId="0" applyNumberFormat="1" applyFont="1" applyFill="1" applyBorder="1" applyAlignment="1">
      <alignment horizontal="center" vertical="top" wrapText="1"/>
    </xf>
    <xf numFmtId="0" fontId="48" fillId="0" borderId="0" xfId="0" applyFont="1" applyAlignment="1">
      <alignment horizontal="justify" wrapText="1"/>
    </xf>
    <xf numFmtId="0" fontId="0" fillId="33" borderId="0" xfId="0" applyFill="1" applyBorder="1" applyAlignment="1">
      <alignment horizontal="center"/>
    </xf>
    <xf numFmtId="0" fontId="0" fillId="0" borderId="0" xfId="0" applyBorder="1" applyAlignment="1">
      <alignment horizontal="right"/>
    </xf>
    <xf numFmtId="172" fontId="51" fillId="33" borderId="14" xfId="0" applyNumberFormat="1" applyFont="1" applyFill="1" applyBorder="1" applyAlignment="1">
      <alignment horizontal="center" vertical="top" wrapText="1"/>
    </xf>
    <xf numFmtId="172" fontId="51" fillId="33" borderId="33" xfId="0" applyNumberFormat="1" applyFont="1" applyFill="1" applyBorder="1" applyAlignment="1">
      <alignment horizontal="center" vertical="top" wrapText="1"/>
    </xf>
    <xf numFmtId="172" fontId="51" fillId="33" borderId="25" xfId="0" applyNumberFormat="1" applyFont="1" applyFill="1" applyBorder="1" applyAlignment="1">
      <alignment horizontal="center" vertical="top" wrapText="1"/>
    </xf>
    <xf numFmtId="0" fontId="51" fillId="33" borderId="27" xfId="0" applyFont="1" applyFill="1" applyBorder="1" applyAlignment="1">
      <alignment horizontal="left" vertical="top" wrapText="1"/>
    </xf>
    <xf numFmtId="0" fontId="48" fillId="0" borderId="52" xfId="0" applyFont="1" applyBorder="1" applyAlignment="1">
      <alignment horizontal="right"/>
    </xf>
    <xf numFmtId="0" fontId="48" fillId="0" borderId="52" xfId="0" applyFont="1" applyBorder="1" applyAlignment="1">
      <alignment horizontal="center"/>
    </xf>
    <xf numFmtId="0" fontId="51" fillId="0" borderId="0" xfId="0" applyFont="1" applyAlignment="1">
      <alignment horizontal="justify" wrapText="1"/>
    </xf>
    <xf numFmtId="0" fontId="49" fillId="0" borderId="0" xfId="0" applyFont="1" applyAlignment="1">
      <alignment wrapText="1"/>
    </xf>
    <xf numFmtId="0" fontId="51" fillId="0" borderId="0" xfId="0" applyFont="1" applyAlignment="1">
      <alignment wrapText="1"/>
    </xf>
    <xf numFmtId="0" fontId="49" fillId="0" borderId="0" xfId="0" applyFont="1" applyAlignment="1">
      <alignment/>
    </xf>
    <xf numFmtId="0" fontId="51" fillId="0" borderId="53" xfId="0" applyFont="1" applyBorder="1" applyAlignment="1">
      <alignment horizontal="center" vertical="top" wrapText="1"/>
    </xf>
    <xf numFmtId="0" fontId="51" fillId="0" borderId="54" xfId="0" applyFont="1" applyBorder="1" applyAlignment="1">
      <alignment horizontal="center" vertical="top" wrapText="1"/>
    </xf>
    <xf numFmtId="0" fontId="51" fillId="0" borderId="55" xfId="0" applyFont="1" applyBorder="1" applyAlignment="1">
      <alignment horizontal="center" vertical="top" wrapText="1"/>
    </xf>
    <xf numFmtId="0" fontId="51" fillId="0" borderId="56" xfId="0" applyFont="1" applyBorder="1" applyAlignment="1">
      <alignment horizontal="center" vertical="top" wrapText="1"/>
    </xf>
    <xf numFmtId="0" fontId="51" fillId="0" borderId="52" xfId="0" applyFont="1" applyBorder="1" applyAlignment="1">
      <alignment horizontal="center" vertical="top" wrapText="1"/>
    </xf>
    <xf numFmtId="0" fontId="51" fillId="0" borderId="57" xfId="0" applyFont="1" applyBorder="1" applyAlignment="1">
      <alignment horizontal="center" vertical="top" wrapText="1"/>
    </xf>
    <xf numFmtId="0" fontId="48" fillId="0" borderId="0" xfId="0" applyFont="1" applyBorder="1" applyAlignment="1">
      <alignment horizontal="left" wrapText="1"/>
    </xf>
    <xf numFmtId="0" fontId="28" fillId="0" borderId="24" xfId="0" applyFont="1" applyBorder="1" applyAlignment="1">
      <alignment horizontal="center" wrapText="1"/>
    </xf>
    <xf numFmtId="0" fontId="2" fillId="33" borderId="58" xfId="0" applyFont="1" applyFill="1" applyBorder="1" applyAlignment="1">
      <alignment horizontal="center" vertical="top" wrapText="1"/>
    </xf>
    <xf numFmtId="49" fontId="2" fillId="33" borderId="14" xfId="0" applyNumberFormat="1" applyFont="1" applyFill="1" applyBorder="1" applyAlignment="1">
      <alignment horizontal="center" vertical="top" wrapText="1"/>
    </xf>
    <xf numFmtId="0" fontId="2" fillId="33" borderId="59" xfId="0" applyFont="1" applyFill="1" applyBorder="1" applyAlignment="1">
      <alignment horizontal="left" vertical="top" wrapText="1"/>
    </xf>
    <xf numFmtId="173" fontId="2" fillId="34" borderId="58" xfId="0" applyNumberFormat="1" applyFont="1" applyFill="1" applyBorder="1" applyAlignment="1">
      <alignment horizontal="center" vertical="top" wrapText="1"/>
    </xf>
    <xf numFmtId="173" fontId="2" fillId="2" borderId="58" xfId="0" applyNumberFormat="1" applyFont="1" applyFill="1" applyBorder="1" applyAlignment="1">
      <alignment horizontal="center" vertical="top" wrapText="1"/>
    </xf>
    <xf numFmtId="173" fontId="2" fillId="33" borderId="58" xfId="0" applyNumberFormat="1" applyFont="1" applyFill="1" applyBorder="1" applyAlignment="1">
      <alignment horizontal="center" vertical="top" wrapText="1"/>
    </xf>
    <xf numFmtId="173" fontId="2" fillId="33" borderId="60" xfId="0" applyNumberFormat="1" applyFont="1" applyFill="1" applyBorder="1" applyAlignment="1">
      <alignment horizontal="center" vertical="top" wrapText="1"/>
    </xf>
    <xf numFmtId="0" fontId="2" fillId="33" borderId="33" xfId="0" applyFont="1" applyFill="1" applyBorder="1" applyAlignment="1">
      <alignment horizontal="center" vertical="top" wrapText="1"/>
    </xf>
    <xf numFmtId="49" fontId="2" fillId="33" borderId="33" xfId="0" applyNumberFormat="1" applyFont="1" applyFill="1" applyBorder="1" applyAlignment="1">
      <alignment horizontal="center" vertical="top" wrapText="1"/>
    </xf>
    <xf numFmtId="0" fontId="2" fillId="33" borderId="35" xfId="0" applyFont="1" applyFill="1" applyBorder="1" applyAlignment="1">
      <alignment horizontal="left" vertical="top" wrapText="1"/>
    </xf>
    <xf numFmtId="173" fontId="2" fillId="34" borderId="10" xfId="0" applyNumberFormat="1" applyFont="1" applyFill="1" applyBorder="1" applyAlignment="1">
      <alignment horizontal="center" vertical="top" wrapText="1"/>
    </xf>
    <xf numFmtId="173" fontId="2" fillId="2" borderId="10" xfId="0" applyNumberFormat="1" applyFont="1" applyFill="1" applyBorder="1" applyAlignment="1">
      <alignment horizontal="center" vertical="top" wrapText="1"/>
    </xf>
    <xf numFmtId="173" fontId="2" fillId="33" borderId="10" xfId="0" applyNumberFormat="1" applyFont="1" applyFill="1" applyBorder="1" applyAlignment="1">
      <alignment horizontal="center" vertical="top" wrapText="1"/>
    </xf>
    <xf numFmtId="173" fontId="2" fillId="33" borderId="61" xfId="0" applyNumberFormat="1" applyFont="1" applyFill="1" applyBorder="1" applyAlignment="1">
      <alignment horizontal="center" vertical="top" wrapText="1"/>
    </xf>
    <xf numFmtId="0" fontId="2" fillId="33" borderId="10" xfId="0" applyFont="1" applyFill="1" applyBorder="1" applyAlignment="1">
      <alignment horizontal="left" vertical="top" wrapText="1"/>
    </xf>
    <xf numFmtId="173" fontId="2" fillId="34" borderId="25" xfId="0" applyNumberFormat="1" applyFont="1" applyFill="1" applyBorder="1" applyAlignment="1">
      <alignment horizontal="center" vertical="top" wrapText="1"/>
    </xf>
    <xf numFmtId="173" fontId="2" fillId="2" borderId="25" xfId="0" applyNumberFormat="1" applyFont="1" applyFill="1" applyBorder="1" applyAlignment="1">
      <alignment horizontal="center" vertical="top" wrapText="1"/>
    </xf>
    <xf numFmtId="173" fontId="2" fillId="33" borderId="25" xfId="0" applyNumberFormat="1" applyFont="1" applyFill="1" applyBorder="1" applyAlignment="1">
      <alignment horizontal="center" vertical="top" wrapText="1"/>
    </xf>
    <xf numFmtId="173" fontId="2" fillId="33" borderId="62" xfId="0" applyNumberFormat="1" applyFont="1" applyFill="1" applyBorder="1" applyAlignment="1">
      <alignment horizontal="center" vertical="top" wrapText="1"/>
    </xf>
    <xf numFmtId="0" fontId="2" fillId="33" borderId="34" xfId="0" applyFont="1" applyFill="1" applyBorder="1" applyAlignment="1">
      <alignment horizontal="left" vertical="top" wrapText="1"/>
    </xf>
    <xf numFmtId="173" fontId="2" fillId="34" borderId="33" xfId="0" applyNumberFormat="1" applyFont="1" applyFill="1" applyBorder="1" applyAlignment="1">
      <alignment horizontal="center" vertical="top" wrapText="1"/>
    </xf>
    <xf numFmtId="173" fontId="2" fillId="2" borderId="33" xfId="0" applyNumberFormat="1" applyFont="1" applyFill="1" applyBorder="1" applyAlignment="1">
      <alignment horizontal="center" vertical="top" wrapText="1"/>
    </xf>
    <xf numFmtId="173" fontId="2" fillId="33" borderId="33" xfId="0" applyNumberFormat="1" applyFont="1" applyFill="1" applyBorder="1" applyAlignment="1">
      <alignment horizontal="center" vertical="top" wrapText="1"/>
    </xf>
    <xf numFmtId="173" fontId="2" fillId="33" borderId="63" xfId="0" applyNumberFormat="1" applyFont="1" applyFill="1" applyBorder="1" applyAlignment="1">
      <alignment horizontal="center" vertical="top" wrapText="1"/>
    </xf>
    <xf numFmtId="49" fontId="2" fillId="33" borderId="25" xfId="0" applyNumberFormat="1" applyFont="1" applyFill="1" applyBorder="1" applyAlignment="1">
      <alignment horizontal="center" vertical="top" wrapText="1"/>
    </xf>
    <xf numFmtId="0" fontId="2" fillId="33" borderId="25" xfId="0" applyFont="1" applyFill="1" applyBorder="1" applyAlignment="1">
      <alignment horizontal="center" vertical="top" wrapText="1"/>
    </xf>
    <xf numFmtId="49" fontId="2" fillId="33" borderId="63" xfId="0" applyNumberFormat="1" applyFont="1" applyFill="1" applyBorder="1" applyAlignment="1">
      <alignment horizontal="center" vertical="top" wrapText="1"/>
    </xf>
    <xf numFmtId="0" fontId="2" fillId="0" borderId="14" xfId="0" applyFont="1" applyBorder="1" applyAlignment="1">
      <alignment horizontal="center" vertical="top" wrapText="1"/>
    </xf>
    <xf numFmtId="0" fontId="2" fillId="0" borderId="64" xfId="0" applyFont="1" applyBorder="1" applyAlignment="1">
      <alignment horizontal="center" vertical="top" wrapText="1"/>
    </xf>
    <xf numFmtId="0" fontId="2" fillId="0" borderId="10" xfId="0" applyFont="1" applyBorder="1" applyAlignment="1">
      <alignment vertical="top" wrapText="1"/>
    </xf>
    <xf numFmtId="0" fontId="2" fillId="0" borderId="33" xfId="0" applyFont="1" applyBorder="1" applyAlignment="1">
      <alignment horizontal="center" vertical="top" wrapText="1"/>
    </xf>
    <xf numFmtId="0" fontId="2" fillId="0" borderId="63" xfId="0" applyFont="1" applyBorder="1" applyAlignment="1">
      <alignment horizontal="center" vertical="top" wrapText="1"/>
    </xf>
    <xf numFmtId="173" fontId="2" fillId="2" borderId="62" xfId="0" applyNumberFormat="1" applyFont="1" applyFill="1" applyBorder="1" applyAlignment="1">
      <alignment horizontal="center" vertical="top" wrapText="1"/>
    </xf>
    <xf numFmtId="173" fontId="2" fillId="34" borderId="30" xfId="0" applyNumberFormat="1" applyFont="1" applyFill="1" applyBorder="1" applyAlignment="1">
      <alignment horizontal="center" vertical="top" wrapText="1"/>
    </xf>
    <xf numFmtId="0" fontId="2" fillId="33" borderId="25" xfId="0" applyFont="1" applyFill="1" applyBorder="1" applyAlignment="1">
      <alignment horizontal="left" vertical="top" wrapText="1"/>
    </xf>
    <xf numFmtId="0" fontId="2" fillId="0" borderId="25" xfId="0" applyFont="1" applyBorder="1" applyAlignment="1">
      <alignment horizontal="center" vertical="top" wrapText="1"/>
    </xf>
    <xf numFmtId="173" fontId="2" fillId="34" borderId="14" xfId="0" applyNumberFormat="1" applyFont="1" applyFill="1" applyBorder="1" applyAlignment="1">
      <alignment horizontal="center" vertical="top" wrapText="1"/>
    </xf>
    <xf numFmtId="173" fontId="2" fillId="2" borderId="14" xfId="0" applyNumberFormat="1" applyFont="1" applyFill="1" applyBorder="1" applyAlignment="1">
      <alignment horizontal="center" vertical="top" wrapText="1"/>
    </xf>
    <xf numFmtId="173" fontId="2" fillId="2" borderId="63" xfId="0" applyNumberFormat="1" applyFont="1" applyFill="1" applyBorder="1" applyAlignment="1">
      <alignment horizontal="center" vertical="top" wrapText="1"/>
    </xf>
    <xf numFmtId="173" fontId="2" fillId="34" borderId="35" xfId="0" applyNumberFormat="1" applyFont="1" applyFill="1" applyBorder="1" applyAlignment="1">
      <alignment horizontal="center" vertical="top" wrapText="1"/>
    </xf>
    <xf numFmtId="173" fontId="2" fillId="34" borderId="0" xfId="0" applyNumberFormat="1" applyFont="1" applyFill="1" applyBorder="1" applyAlignment="1">
      <alignment horizontal="center" vertical="top" wrapText="1"/>
    </xf>
    <xf numFmtId="173" fontId="2" fillId="33" borderId="64" xfId="0" applyNumberFormat="1" applyFont="1" applyFill="1" applyBorder="1" applyAlignment="1">
      <alignment horizontal="center" vertical="top" wrapText="1"/>
    </xf>
    <xf numFmtId="0" fontId="2" fillId="0" borderId="63" xfId="0" applyFont="1" applyBorder="1" applyAlignment="1">
      <alignment horizontal="center" vertical="top" wrapText="1"/>
    </xf>
    <xf numFmtId="173" fontId="2" fillId="2" borderId="61" xfId="0" applyNumberFormat="1" applyFont="1" applyFill="1" applyBorder="1" applyAlignment="1">
      <alignment horizontal="center" vertical="top" wrapText="1"/>
    </xf>
    <xf numFmtId="173" fontId="2" fillId="34" borderId="28" xfId="0" applyNumberFormat="1" applyFont="1" applyFill="1" applyBorder="1" applyAlignment="1">
      <alignment horizontal="center" vertical="top" wrapText="1"/>
    </xf>
    <xf numFmtId="173" fontId="2" fillId="34" borderId="65" xfId="0" applyNumberFormat="1" applyFont="1" applyFill="1" applyBorder="1" applyAlignment="1">
      <alignment horizontal="center" vertical="top" wrapText="1"/>
    </xf>
    <xf numFmtId="49" fontId="2" fillId="0" borderId="64" xfId="0" applyNumberFormat="1" applyFont="1" applyBorder="1" applyAlignment="1">
      <alignment horizontal="center" vertical="top" wrapText="1"/>
    </xf>
    <xf numFmtId="0" fontId="2" fillId="0" borderId="32" xfId="0" applyFont="1" applyBorder="1" applyAlignment="1">
      <alignment horizontal="left" vertical="top" wrapText="1"/>
    </xf>
    <xf numFmtId="173" fontId="2" fillId="33" borderId="37" xfId="0" applyNumberFormat="1" applyFont="1" applyFill="1" applyBorder="1" applyAlignment="1">
      <alignment horizontal="center" vertical="top" wrapText="1"/>
    </xf>
    <xf numFmtId="49" fontId="2" fillId="0" borderId="63" xfId="0" applyNumberFormat="1" applyFont="1" applyBorder="1" applyAlignment="1">
      <alignment horizontal="center" vertical="top" wrapText="1"/>
    </xf>
    <xf numFmtId="0" fontId="2" fillId="0" borderId="10" xfId="0" applyFont="1" applyBorder="1" applyAlignment="1">
      <alignment horizontal="left" vertical="top" wrapText="1"/>
    </xf>
    <xf numFmtId="49" fontId="2" fillId="0" borderId="33"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0" fontId="2" fillId="0" borderId="33" xfId="0" applyFont="1" applyBorder="1" applyAlignment="1">
      <alignment horizontal="center" vertical="top" wrapText="1"/>
    </xf>
    <xf numFmtId="49" fontId="2" fillId="0" borderId="63" xfId="0" applyNumberFormat="1" applyFont="1" applyBorder="1" applyAlignment="1">
      <alignment horizontal="center" vertical="top" wrapText="1"/>
    </xf>
    <xf numFmtId="0" fontId="2" fillId="0" borderId="35" xfId="0" applyFont="1" applyBorder="1" applyAlignment="1">
      <alignment horizontal="left" vertical="top" wrapText="1"/>
    </xf>
    <xf numFmtId="173" fontId="2" fillId="2" borderId="0" xfId="0" applyNumberFormat="1" applyFont="1" applyFill="1" applyBorder="1" applyAlignment="1">
      <alignment horizontal="center" vertical="top" wrapText="1"/>
    </xf>
    <xf numFmtId="0" fontId="2" fillId="0" borderId="11" xfId="0" applyFont="1" applyBorder="1" applyAlignment="1">
      <alignment horizontal="left" vertical="top" wrapText="1"/>
    </xf>
    <xf numFmtId="173" fontId="2" fillId="34" borderId="48" xfId="0" applyNumberFormat="1" applyFont="1" applyFill="1" applyBorder="1" applyAlignment="1">
      <alignment horizontal="center" vertical="top" wrapText="1"/>
    </xf>
    <xf numFmtId="173" fontId="2" fillId="2" borderId="12" xfId="0" applyNumberFormat="1" applyFont="1" applyFill="1" applyBorder="1" applyAlignment="1">
      <alignment horizontal="center" vertical="top" wrapText="1"/>
    </xf>
    <xf numFmtId="173" fontId="2" fillId="33" borderId="12" xfId="0" applyNumberFormat="1" applyFont="1" applyFill="1" applyBorder="1" applyAlignment="1">
      <alignment horizontal="center" vertical="top" wrapText="1"/>
    </xf>
    <xf numFmtId="173" fontId="2" fillId="34" borderId="12" xfId="0" applyNumberFormat="1" applyFont="1" applyFill="1" applyBorder="1" applyAlignment="1">
      <alignment horizontal="center" vertical="top" wrapText="1"/>
    </xf>
    <xf numFmtId="173" fontId="2" fillId="2" borderId="48" xfId="0" applyNumberFormat="1" applyFont="1" applyFill="1" applyBorder="1" applyAlignment="1">
      <alignment horizontal="center" vertical="top" wrapText="1"/>
    </xf>
    <xf numFmtId="173" fontId="2" fillId="2" borderId="66" xfId="0" applyNumberFormat="1" applyFont="1" applyFill="1" applyBorder="1" applyAlignment="1">
      <alignment horizontal="center" vertical="top" wrapText="1"/>
    </xf>
    <xf numFmtId="173" fontId="2" fillId="34" borderId="59" xfId="0" applyNumberFormat="1" applyFont="1" applyFill="1" applyBorder="1" applyAlignment="1">
      <alignment horizontal="center" vertical="top" wrapText="1"/>
    </xf>
    <xf numFmtId="173" fontId="2" fillId="33" borderId="13" xfId="0" applyNumberFormat="1" applyFont="1" applyFill="1" applyBorder="1" applyAlignment="1">
      <alignment horizontal="center" vertical="top" wrapText="1"/>
    </xf>
    <xf numFmtId="173" fontId="2" fillId="34" borderId="62" xfId="0" applyNumberFormat="1" applyFont="1" applyFill="1" applyBorder="1" applyAlignment="1">
      <alignment horizontal="center" vertical="top" wrapText="1"/>
    </xf>
    <xf numFmtId="173" fontId="2" fillId="2" borderId="52" xfId="0" applyNumberFormat="1" applyFont="1" applyFill="1" applyBorder="1" applyAlignment="1">
      <alignment horizontal="center" vertical="top" wrapText="1"/>
    </xf>
    <xf numFmtId="173" fontId="2" fillId="34" borderId="52" xfId="0" applyNumberFormat="1" applyFont="1" applyFill="1" applyBorder="1" applyAlignment="1">
      <alignment horizontal="center" vertical="top" wrapText="1"/>
    </xf>
    <xf numFmtId="0" fontId="2" fillId="0" borderId="67" xfId="0" applyFont="1" applyBorder="1" applyAlignment="1">
      <alignment horizontal="center" vertical="top" wrapText="1"/>
    </xf>
    <xf numFmtId="49" fontId="2" fillId="0" borderId="68" xfId="0" applyNumberFormat="1" applyFont="1" applyBorder="1" applyAlignment="1">
      <alignment horizontal="center" vertical="top" wrapText="1"/>
    </xf>
    <xf numFmtId="0" fontId="2" fillId="0" borderId="19" xfId="0" applyFont="1" applyBorder="1" applyAlignment="1">
      <alignment horizontal="left" vertical="top" wrapText="1"/>
    </xf>
    <xf numFmtId="173" fontId="2" fillId="34" borderId="24" xfId="0" applyNumberFormat="1" applyFont="1" applyFill="1" applyBorder="1" applyAlignment="1">
      <alignment horizontal="center" vertical="top" wrapText="1"/>
    </xf>
    <xf numFmtId="173" fontId="2" fillId="2" borderId="67" xfId="0" applyNumberFormat="1" applyFont="1" applyFill="1" applyBorder="1" applyAlignment="1">
      <alignment horizontal="center" vertical="top" wrapText="1"/>
    </xf>
    <xf numFmtId="173" fontId="2" fillId="33" borderId="67" xfId="0" applyNumberFormat="1" applyFont="1" applyFill="1" applyBorder="1" applyAlignment="1">
      <alignment horizontal="center" vertical="top" wrapText="1"/>
    </xf>
    <xf numFmtId="173" fontId="2" fillId="34" borderId="67" xfId="0" applyNumberFormat="1" applyFont="1" applyFill="1" applyBorder="1" applyAlignment="1">
      <alignment horizontal="center" vertical="top" wrapText="1"/>
    </xf>
    <xf numFmtId="173" fontId="2" fillId="2" borderId="24" xfId="0" applyNumberFormat="1" applyFont="1" applyFill="1" applyBorder="1" applyAlignment="1">
      <alignment horizontal="center" vertical="top" wrapText="1"/>
    </xf>
    <xf numFmtId="173" fontId="2" fillId="2" borderId="68" xfId="0" applyNumberFormat="1" applyFont="1" applyFill="1" applyBorder="1" applyAlignment="1">
      <alignment horizontal="center" vertical="top" wrapText="1"/>
    </xf>
    <xf numFmtId="173" fontId="2" fillId="34" borderId="69" xfId="0" applyNumberFormat="1" applyFont="1" applyFill="1" applyBorder="1" applyAlignment="1">
      <alignment horizontal="center" vertical="top" wrapText="1"/>
    </xf>
    <xf numFmtId="0" fontId="2" fillId="5" borderId="62" xfId="0" applyFont="1" applyFill="1" applyBorder="1" applyAlignment="1">
      <alignment horizontal="left" vertical="top" wrapText="1"/>
    </xf>
    <xf numFmtId="0" fontId="2" fillId="5" borderId="52" xfId="0" applyFont="1" applyFill="1" applyBorder="1" applyAlignment="1">
      <alignment horizontal="left" vertical="top" wrapText="1"/>
    </xf>
    <xf numFmtId="0" fontId="2" fillId="5" borderId="30" xfId="0" applyFont="1" applyFill="1" applyBorder="1" applyAlignment="1">
      <alignment horizontal="left" vertical="top" wrapText="1"/>
    </xf>
    <xf numFmtId="173" fontId="2" fillId="5" borderId="25" xfId="0" applyNumberFormat="1" applyFont="1" applyFill="1" applyBorder="1" applyAlignment="1">
      <alignment horizontal="center" vertical="top" wrapText="1"/>
    </xf>
    <xf numFmtId="0" fontId="2" fillId="5" borderId="25" xfId="0" applyFont="1" applyFill="1" applyBorder="1" applyAlignment="1">
      <alignment horizontal="center" vertical="top" wrapText="1"/>
    </xf>
    <xf numFmtId="0" fontId="2" fillId="5" borderId="0" xfId="0" applyFont="1" applyFill="1" applyBorder="1" applyAlignment="1">
      <alignment horizontal="center" vertical="top" wrapText="1"/>
    </xf>
    <xf numFmtId="0" fontId="2" fillId="5" borderId="64" xfId="0" applyFont="1" applyFill="1" applyBorder="1" applyAlignment="1">
      <alignment horizontal="left" vertical="top" wrapText="1"/>
    </xf>
    <xf numFmtId="0" fontId="2" fillId="5" borderId="51" xfId="0" applyFont="1" applyFill="1" applyBorder="1" applyAlignment="1">
      <alignment horizontal="left" vertical="top" wrapText="1"/>
    </xf>
    <xf numFmtId="0" fontId="2" fillId="5" borderId="34" xfId="0" applyFont="1" applyFill="1" applyBorder="1" applyAlignment="1">
      <alignment horizontal="left" vertical="top" wrapText="1"/>
    </xf>
    <xf numFmtId="173" fontId="2" fillId="5" borderId="14" xfId="0" applyNumberFormat="1" applyFont="1" applyFill="1" applyBorder="1" applyAlignment="1">
      <alignment horizontal="center" vertical="top" wrapText="1"/>
    </xf>
    <xf numFmtId="0" fontId="2" fillId="5" borderId="14" xfId="0" applyFont="1" applyFill="1" applyBorder="1" applyAlignment="1">
      <alignment horizontal="center" vertical="top" wrapText="1"/>
    </xf>
    <xf numFmtId="0" fontId="2" fillId="5" borderId="51" xfId="0" applyFont="1" applyFill="1" applyBorder="1" applyAlignment="1">
      <alignment horizontal="center" vertical="top" wrapText="1"/>
    </xf>
    <xf numFmtId="0" fontId="2" fillId="33" borderId="64" xfId="0" applyFont="1" applyFill="1" applyBorder="1" applyAlignment="1">
      <alignment horizontal="left" vertical="top" wrapText="1"/>
    </xf>
    <xf numFmtId="0" fontId="2" fillId="33" borderId="51" xfId="0" applyFont="1" applyFill="1" applyBorder="1" applyAlignment="1">
      <alignment horizontal="left" vertical="top" wrapText="1"/>
    </xf>
    <xf numFmtId="173" fontId="2" fillId="34" borderId="10" xfId="0" applyNumberFormat="1" applyFont="1" applyFill="1" applyBorder="1" applyAlignment="1">
      <alignment horizontal="left" vertical="top" wrapText="1"/>
    </xf>
    <xf numFmtId="173" fontId="2" fillId="2" borderId="10" xfId="0" applyNumberFormat="1" applyFont="1" applyFill="1" applyBorder="1" applyAlignment="1">
      <alignment horizontal="left" vertical="top" wrapText="1"/>
    </xf>
    <xf numFmtId="0" fontId="2" fillId="34" borderId="10"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34" borderId="10" xfId="0" applyFont="1" applyFill="1" applyBorder="1" applyAlignment="1">
      <alignment horizontal="center" vertical="top" wrapText="1"/>
    </xf>
    <xf numFmtId="173" fontId="2" fillId="34" borderId="10" xfId="0" applyNumberFormat="1" applyFont="1" applyFill="1" applyBorder="1" applyAlignment="1">
      <alignment vertical="top" wrapText="1"/>
    </xf>
    <xf numFmtId="172" fontId="2" fillId="0" borderId="10" xfId="0" applyNumberFormat="1" applyFont="1" applyBorder="1" applyAlignment="1">
      <alignment horizontal="center" vertical="top" wrapText="1"/>
    </xf>
    <xf numFmtId="173" fontId="2" fillId="2" borderId="10" xfId="0" applyNumberFormat="1" applyFont="1" applyFill="1" applyBorder="1" applyAlignment="1">
      <alignment vertical="top" wrapText="1"/>
    </xf>
    <xf numFmtId="173" fontId="2" fillId="34" borderId="33" xfId="0" applyNumberFormat="1" applyFont="1" applyFill="1" applyBorder="1" applyAlignment="1">
      <alignment vertical="top" wrapText="1"/>
    </xf>
    <xf numFmtId="172" fontId="2" fillId="0" borderId="33" xfId="0" applyNumberFormat="1" applyFont="1" applyBorder="1" applyAlignment="1">
      <alignment horizontal="center" vertical="top" wrapText="1"/>
    </xf>
    <xf numFmtId="172" fontId="2" fillId="34" borderId="33" xfId="0" applyNumberFormat="1" applyFont="1" applyFill="1" applyBorder="1" applyAlignment="1">
      <alignment vertical="top" wrapText="1"/>
    </xf>
    <xf numFmtId="172" fontId="2" fillId="2" borderId="33" xfId="0" applyNumberFormat="1" applyFont="1" applyFill="1" applyBorder="1" applyAlignment="1">
      <alignment vertical="top" wrapText="1"/>
    </xf>
    <xf numFmtId="173" fontId="2" fillId="2" borderId="65" xfId="0" applyNumberFormat="1" applyFont="1" applyFill="1" applyBorder="1" applyAlignment="1">
      <alignment horizontal="center" vertical="top" wrapText="1"/>
    </xf>
    <xf numFmtId="173" fontId="2" fillId="33" borderId="65" xfId="0" applyNumberFormat="1" applyFont="1" applyFill="1" applyBorder="1" applyAlignment="1">
      <alignment horizontal="center" vertical="top" wrapText="1"/>
    </xf>
    <xf numFmtId="172" fontId="2" fillId="34" borderId="10" xfId="0" applyNumberFormat="1" applyFont="1" applyFill="1" applyBorder="1" applyAlignment="1">
      <alignment vertical="top" wrapText="1"/>
    </xf>
    <xf numFmtId="172" fontId="2" fillId="2" borderId="65" xfId="0" applyNumberFormat="1" applyFont="1" applyFill="1" applyBorder="1" applyAlignment="1">
      <alignment vertical="top" wrapText="1"/>
    </xf>
    <xf numFmtId="0" fontId="2" fillId="0" borderId="65" xfId="0" applyFont="1" applyBorder="1" applyAlignment="1">
      <alignment horizontal="left" vertical="top" wrapText="1"/>
    </xf>
    <xf numFmtId="172" fontId="2" fillId="5" borderId="25" xfId="0" applyNumberFormat="1" applyFont="1" applyFill="1" applyBorder="1" applyAlignment="1">
      <alignment horizontal="center" vertical="top" wrapText="1"/>
    </xf>
    <xf numFmtId="172" fontId="2" fillId="5" borderId="0" xfId="0" applyNumberFormat="1" applyFont="1" applyFill="1" applyBorder="1" applyAlignment="1">
      <alignment horizontal="center" vertical="top" wrapText="1"/>
    </xf>
    <xf numFmtId="0" fontId="2" fillId="5" borderId="39" xfId="0" applyFont="1" applyFill="1" applyBorder="1" applyAlignment="1">
      <alignment horizontal="left" vertical="top" wrapText="1"/>
    </xf>
    <xf numFmtId="0" fontId="2" fillId="5" borderId="40" xfId="0" applyFont="1" applyFill="1" applyBorder="1" applyAlignment="1">
      <alignment horizontal="left" vertical="top" wrapText="1"/>
    </xf>
    <xf numFmtId="0" fontId="2" fillId="5" borderId="41" xfId="0" applyFont="1" applyFill="1" applyBorder="1" applyAlignment="1">
      <alignment horizontal="left" vertical="top" wrapText="1"/>
    </xf>
    <xf numFmtId="172" fontId="2" fillId="5" borderId="40" xfId="0" applyNumberFormat="1" applyFont="1" applyFill="1" applyBorder="1" applyAlignment="1">
      <alignment horizontal="center" vertical="top" wrapText="1"/>
    </xf>
    <xf numFmtId="172" fontId="2" fillId="5" borderId="19" xfId="0" applyNumberFormat="1" applyFont="1" applyFill="1" applyBorder="1" applyAlignment="1">
      <alignment horizontal="center" vertical="top" wrapText="1"/>
    </xf>
    <xf numFmtId="0" fontId="2" fillId="0" borderId="42" xfId="0" applyFont="1" applyBorder="1" applyAlignment="1">
      <alignment horizontal="left" vertical="top" wrapText="1"/>
    </xf>
    <xf numFmtId="172" fontId="2" fillId="34" borderId="58" xfId="0" applyNumberFormat="1" applyFont="1" applyFill="1" applyBorder="1" applyAlignment="1">
      <alignment horizontal="center" vertical="top" wrapText="1"/>
    </xf>
    <xf numFmtId="172" fontId="2" fillId="2" borderId="58" xfId="0" applyNumberFormat="1" applyFont="1" applyFill="1" applyBorder="1" applyAlignment="1">
      <alignment horizontal="center" vertical="top" wrapText="1"/>
    </xf>
    <xf numFmtId="172" fontId="2" fillId="0" borderId="54" xfId="0" applyNumberFormat="1" applyFont="1" applyBorder="1" applyAlignment="1">
      <alignment horizontal="center" vertical="top" wrapText="1"/>
    </xf>
    <xf numFmtId="172" fontId="2" fillId="2" borderId="54" xfId="0" applyNumberFormat="1" applyFont="1" applyFill="1" applyBorder="1" applyAlignment="1">
      <alignment horizontal="center" vertical="top" wrapText="1"/>
    </xf>
    <xf numFmtId="172" fontId="2" fillId="33" borderId="58" xfId="0" applyNumberFormat="1" applyFont="1" applyFill="1" applyBorder="1" applyAlignment="1">
      <alignment horizontal="center" vertical="top" wrapText="1"/>
    </xf>
    <xf numFmtId="172" fontId="2" fillId="34" borderId="54" xfId="0" applyNumberFormat="1" applyFont="1" applyFill="1" applyBorder="1" applyAlignment="1">
      <alignment horizontal="center" vertical="top" wrapText="1"/>
    </xf>
    <xf numFmtId="172" fontId="2" fillId="33" borderId="54" xfId="0" applyNumberFormat="1" applyFont="1" applyFill="1" applyBorder="1" applyAlignment="1">
      <alignment horizontal="center" vertical="top" wrapText="1"/>
    </xf>
    <xf numFmtId="172" fontId="2" fillId="34" borderId="10" xfId="0" applyNumberFormat="1" applyFont="1" applyFill="1" applyBorder="1" applyAlignment="1">
      <alignment horizontal="center" vertical="top" wrapText="1"/>
    </xf>
    <xf numFmtId="172" fontId="2" fillId="2" borderId="10" xfId="0" applyNumberFormat="1" applyFont="1" applyFill="1" applyBorder="1" applyAlignment="1">
      <alignment horizontal="center" vertical="top" wrapText="1"/>
    </xf>
    <xf numFmtId="172" fontId="2" fillId="0" borderId="65" xfId="0" applyNumberFormat="1" applyFont="1" applyBorder="1" applyAlignment="1">
      <alignment horizontal="center" vertical="top" wrapText="1"/>
    </xf>
    <xf numFmtId="172" fontId="2" fillId="2" borderId="65" xfId="0" applyNumberFormat="1" applyFont="1" applyFill="1" applyBorder="1" applyAlignment="1">
      <alignment horizontal="center" vertical="top" wrapText="1"/>
    </xf>
    <xf numFmtId="172" fontId="2" fillId="33" borderId="10" xfId="0" applyNumberFormat="1" applyFont="1" applyFill="1" applyBorder="1" applyAlignment="1">
      <alignment horizontal="center" vertical="top" wrapText="1"/>
    </xf>
    <xf numFmtId="172" fontId="2" fillId="34" borderId="65" xfId="0" applyNumberFormat="1" applyFont="1" applyFill="1" applyBorder="1" applyAlignment="1">
      <alignment horizontal="center" vertical="top" wrapText="1"/>
    </xf>
    <xf numFmtId="172" fontId="2" fillId="33" borderId="65" xfId="0" applyNumberFormat="1" applyFont="1" applyFill="1" applyBorder="1" applyAlignment="1">
      <alignment horizontal="center" vertical="top" wrapText="1"/>
    </xf>
    <xf numFmtId="172" fontId="2" fillId="34" borderId="25" xfId="0" applyNumberFormat="1" applyFont="1" applyFill="1" applyBorder="1" applyAlignment="1">
      <alignment horizontal="center" vertical="top" wrapText="1"/>
    </xf>
    <xf numFmtId="172" fontId="2" fillId="2" borderId="25" xfId="0" applyNumberFormat="1" applyFont="1" applyFill="1" applyBorder="1" applyAlignment="1">
      <alignment horizontal="center" vertical="top" wrapText="1"/>
    </xf>
    <xf numFmtId="172" fontId="2" fillId="0" borderId="52" xfId="0" applyNumberFormat="1" applyFont="1" applyBorder="1" applyAlignment="1">
      <alignment horizontal="center" vertical="top" wrapText="1"/>
    </xf>
    <xf numFmtId="172" fontId="2" fillId="2" borderId="52" xfId="0" applyNumberFormat="1" applyFont="1" applyFill="1" applyBorder="1" applyAlignment="1">
      <alignment horizontal="center" vertical="top" wrapText="1"/>
    </xf>
    <xf numFmtId="172" fontId="2" fillId="33" borderId="25" xfId="0" applyNumberFormat="1" applyFont="1" applyFill="1" applyBorder="1" applyAlignment="1">
      <alignment horizontal="center" vertical="top" wrapText="1"/>
    </xf>
    <xf numFmtId="172" fontId="2" fillId="34" borderId="52" xfId="0" applyNumberFormat="1" applyFont="1" applyFill="1" applyBorder="1" applyAlignment="1">
      <alignment horizontal="center" vertical="top" wrapText="1"/>
    </xf>
    <xf numFmtId="172" fontId="2" fillId="33" borderId="52" xfId="0" applyNumberFormat="1" applyFont="1" applyFill="1" applyBorder="1" applyAlignment="1">
      <alignment horizontal="center" vertical="top" wrapText="1"/>
    </xf>
    <xf numFmtId="172" fontId="2" fillId="34" borderId="33" xfId="0" applyNumberFormat="1" applyFont="1" applyFill="1" applyBorder="1" applyAlignment="1">
      <alignment horizontal="center" vertical="top" wrapText="1"/>
    </xf>
    <xf numFmtId="172" fontId="2" fillId="2" borderId="33" xfId="0" applyNumberFormat="1" applyFont="1" applyFill="1" applyBorder="1" applyAlignment="1">
      <alignment horizontal="center" vertical="top" wrapText="1"/>
    </xf>
    <xf numFmtId="172" fontId="2" fillId="0" borderId="0" xfId="0" applyNumberFormat="1" applyFont="1" applyBorder="1" applyAlignment="1">
      <alignment horizontal="center" vertical="top" wrapText="1"/>
    </xf>
    <xf numFmtId="172" fontId="2" fillId="2" borderId="63" xfId="0" applyNumberFormat="1" applyFont="1" applyFill="1" applyBorder="1" applyAlignment="1">
      <alignment horizontal="center" vertical="top" wrapText="1"/>
    </xf>
    <xf numFmtId="172" fontId="2" fillId="33" borderId="33" xfId="0" applyNumberFormat="1" applyFont="1" applyFill="1" applyBorder="1" applyAlignment="1">
      <alignment horizontal="center" vertical="top" wrapText="1"/>
    </xf>
    <xf numFmtId="172" fontId="2" fillId="34" borderId="0" xfId="0" applyNumberFormat="1" applyFont="1" applyFill="1" applyBorder="1" applyAlignment="1">
      <alignment horizontal="center" vertical="top" wrapText="1"/>
    </xf>
    <xf numFmtId="172" fontId="2" fillId="33" borderId="0" xfId="0" applyNumberFormat="1" applyFont="1" applyFill="1" applyBorder="1" applyAlignment="1">
      <alignment horizontal="center" vertical="top" wrapText="1"/>
    </xf>
    <xf numFmtId="172" fontId="2" fillId="2" borderId="0" xfId="0" applyNumberFormat="1" applyFont="1" applyFill="1" applyBorder="1" applyAlignment="1">
      <alignment horizontal="center" vertical="top" wrapText="1"/>
    </xf>
    <xf numFmtId="0" fontId="2" fillId="33" borderId="33" xfId="0" applyFont="1" applyFill="1" applyBorder="1" applyAlignment="1">
      <alignment horizontal="center" vertical="top" wrapText="1"/>
    </xf>
    <xf numFmtId="172" fontId="2" fillId="34" borderId="61" xfId="0" applyNumberFormat="1" applyFont="1" applyFill="1" applyBorder="1" applyAlignment="1">
      <alignment horizontal="center" vertical="top" wrapText="1"/>
    </xf>
    <xf numFmtId="0" fontId="2" fillId="33" borderId="14" xfId="0" applyFont="1" applyFill="1" applyBorder="1" applyAlignment="1">
      <alignment horizontal="center" vertical="top" wrapText="1"/>
    </xf>
    <xf numFmtId="172" fontId="2" fillId="34" borderId="63" xfId="0" applyNumberFormat="1" applyFont="1" applyFill="1" applyBorder="1" applyAlignment="1">
      <alignment horizontal="center" vertical="top" wrapText="1"/>
    </xf>
    <xf numFmtId="172" fontId="2" fillId="33" borderId="70" xfId="0" applyNumberFormat="1" applyFont="1" applyFill="1" applyBorder="1" applyAlignment="1">
      <alignment horizontal="center" vertical="top" wrapText="1"/>
    </xf>
    <xf numFmtId="172" fontId="2" fillId="33" borderId="28" xfId="0" applyNumberFormat="1" applyFont="1" applyFill="1" applyBorder="1" applyAlignment="1">
      <alignment horizontal="center" vertical="top" wrapText="1"/>
    </xf>
    <xf numFmtId="0" fontId="2" fillId="33" borderId="30" xfId="0" applyFont="1" applyFill="1" applyBorder="1" applyAlignment="1">
      <alignment horizontal="left" vertical="top" wrapText="1"/>
    </xf>
    <xf numFmtId="172" fontId="2" fillId="33" borderId="57" xfId="0" applyNumberFormat="1" applyFont="1" applyFill="1" applyBorder="1" applyAlignment="1">
      <alignment horizontal="center" vertical="top" wrapText="1"/>
    </xf>
    <xf numFmtId="0" fontId="2" fillId="33" borderId="0" xfId="0" applyFont="1" applyFill="1" applyBorder="1" applyAlignment="1">
      <alignment horizontal="center" vertical="top" wrapText="1"/>
    </xf>
    <xf numFmtId="0" fontId="2" fillId="33" borderId="71" xfId="0" applyFont="1" applyFill="1" applyBorder="1" applyAlignment="1">
      <alignment horizontal="left" vertical="top" wrapText="1"/>
    </xf>
    <xf numFmtId="0" fontId="2" fillId="33" borderId="10" xfId="0" applyFont="1" applyFill="1" applyBorder="1" applyAlignment="1">
      <alignment horizontal="center" vertical="top" wrapText="1"/>
    </xf>
    <xf numFmtId="0" fontId="2" fillId="33" borderId="14" xfId="0" applyFont="1" applyFill="1" applyBorder="1" applyAlignment="1">
      <alignment horizontal="center" vertical="top" wrapText="1"/>
    </xf>
    <xf numFmtId="0" fontId="2" fillId="33" borderId="14" xfId="0" applyFont="1" applyFill="1" applyBorder="1" applyAlignment="1">
      <alignment horizontal="left" vertical="top" wrapText="1"/>
    </xf>
    <xf numFmtId="172" fontId="2" fillId="34" borderId="14" xfId="0" applyNumberFormat="1" applyFont="1" applyFill="1" applyBorder="1" applyAlignment="1">
      <alignment horizontal="center" vertical="top" wrapText="1"/>
    </xf>
    <xf numFmtId="172" fontId="2" fillId="2" borderId="14" xfId="0" applyNumberFormat="1" applyFont="1" applyFill="1" applyBorder="1" applyAlignment="1">
      <alignment horizontal="center" vertical="top" wrapText="1"/>
    </xf>
    <xf numFmtId="172" fontId="2" fillId="33" borderId="14"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0" xfId="0" applyFont="1" applyFill="1" applyBorder="1" applyAlignment="1">
      <alignment horizontal="left" vertical="top" wrapText="1"/>
    </xf>
    <xf numFmtId="0" fontId="2" fillId="33" borderId="58" xfId="0" applyFont="1" applyFill="1" applyBorder="1" applyAlignment="1">
      <alignment horizontal="left" vertical="top" wrapText="1"/>
    </xf>
    <xf numFmtId="0" fontId="2" fillId="33" borderId="33" xfId="0" applyFont="1" applyFill="1" applyBorder="1" applyAlignment="1">
      <alignment horizontal="left" vertical="top" wrapText="1"/>
    </xf>
    <xf numFmtId="0" fontId="2" fillId="33" borderId="25" xfId="0" applyFont="1" applyFill="1" applyBorder="1" applyAlignment="1">
      <alignment horizontal="left" vertical="top" wrapText="1"/>
    </xf>
    <xf numFmtId="0" fontId="2" fillId="0" borderId="14" xfId="0" applyFont="1" applyBorder="1" applyAlignment="1">
      <alignment horizontal="left" vertical="top" wrapText="1"/>
    </xf>
    <xf numFmtId="0" fontId="2" fillId="0" borderId="33" xfId="0" applyFont="1" applyBorder="1" applyAlignment="1">
      <alignment horizontal="left" vertical="top" wrapText="1"/>
    </xf>
    <xf numFmtId="0" fontId="2" fillId="0" borderId="25" xfId="0" applyFont="1" applyBorder="1" applyAlignment="1">
      <alignment horizontal="left" vertical="top" wrapText="1"/>
    </xf>
    <xf numFmtId="0" fontId="2" fillId="0" borderId="33" xfId="0" applyFont="1" applyBorder="1" applyAlignment="1">
      <alignment vertical="top" wrapText="1"/>
    </xf>
    <xf numFmtId="0" fontId="2" fillId="33" borderId="14" xfId="0" applyFont="1" applyFill="1" applyBorder="1" applyAlignment="1">
      <alignment horizontal="left" vertical="top" wrapText="1"/>
    </xf>
    <xf numFmtId="0" fontId="2" fillId="33" borderId="10" xfId="0" applyFont="1" applyFill="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98"/>
  <sheetViews>
    <sheetView tabSelected="1" zoomScalePageLayoutView="0" workbookViewId="0" topLeftCell="A3">
      <pane xSplit="5" ySplit="6" topLeftCell="F9" activePane="bottomRight" state="frozen"/>
      <selection pane="topLeft" activeCell="A3" sqref="A3"/>
      <selection pane="topRight" activeCell="F3" sqref="F3"/>
      <selection pane="bottomLeft" activeCell="A9" sqref="A9"/>
      <selection pane="bottomRight" activeCell="B81" sqref="B12:B85"/>
    </sheetView>
  </sheetViews>
  <sheetFormatPr defaultColWidth="9.140625" defaultRowHeight="15"/>
  <cols>
    <col min="1" max="1" width="4.140625" style="0" customWidth="1"/>
    <col min="2" max="2" width="19.8515625" style="0" customWidth="1"/>
    <col min="3" max="3" width="6.28125" style="0" customWidth="1"/>
    <col min="4" max="4" width="4.8515625" style="0" hidden="1" customWidth="1"/>
    <col min="5" max="5" width="17.00390625" style="0" customWidth="1"/>
    <col min="6" max="25" width="7.7109375" style="0" customWidth="1"/>
    <col min="26" max="26" width="7.00390625" style="0" customWidth="1"/>
    <col min="27" max="27" width="7.7109375" style="0" customWidth="1"/>
    <col min="28" max="28" width="6.00390625" style="0" customWidth="1"/>
    <col min="29" max="29" width="6.421875" style="0" customWidth="1"/>
    <col min="30" max="30" width="6.57421875" style="0" customWidth="1"/>
    <col min="31" max="31" width="6.140625" style="0" customWidth="1"/>
    <col min="32" max="32" width="5.421875" style="0" customWidth="1"/>
    <col min="33" max="33" width="6.7109375" style="0" customWidth="1"/>
    <col min="34" max="34" width="6.57421875" style="0" customWidth="1"/>
    <col min="35" max="35" width="7.00390625" style="0" customWidth="1"/>
    <col min="36" max="36" width="8.00390625" style="0" customWidth="1"/>
    <col min="37" max="37" width="7.7109375" style="0" customWidth="1"/>
    <col min="38" max="38" width="5.421875" style="0" customWidth="1"/>
    <col min="39" max="39" width="7.7109375" style="0" customWidth="1"/>
    <col min="40" max="40" width="6.28125" style="0" customWidth="1"/>
    <col min="41" max="41" width="5.28125" style="0" customWidth="1"/>
    <col min="42" max="42" width="7.7109375" style="0" customWidth="1"/>
    <col min="43" max="43" width="5.8515625" style="0" customWidth="1"/>
    <col min="44" max="44" width="6.00390625" style="0" customWidth="1"/>
    <col min="45" max="45" width="40.57421875" style="0" customWidth="1"/>
    <col min="46" max="46" width="42.57421875" style="0" customWidth="1"/>
  </cols>
  <sheetData>
    <row r="1" spans="1:24" ht="12.75" customHeight="1">
      <c r="A1" s="1" t="s">
        <v>0</v>
      </c>
      <c r="J1" s="105" t="s">
        <v>67</v>
      </c>
      <c r="K1" s="105"/>
      <c r="L1" s="105"/>
      <c r="M1" s="105"/>
      <c r="N1" s="105"/>
      <c r="O1" s="105"/>
      <c r="P1" s="105"/>
      <c r="Q1" s="105"/>
      <c r="R1" s="105"/>
      <c r="S1" s="105"/>
      <c r="T1" s="9"/>
      <c r="U1" s="9"/>
      <c r="V1" s="9"/>
      <c r="W1" s="9"/>
      <c r="X1" s="9"/>
    </row>
    <row r="2" spans="1:47" ht="20.25" customHeight="1">
      <c r="A2" s="2"/>
      <c r="B2" s="10"/>
      <c r="C2" s="10"/>
      <c r="D2" s="10"/>
      <c r="E2" s="10"/>
      <c r="F2" s="10"/>
      <c r="G2" s="10"/>
      <c r="H2" s="10"/>
      <c r="I2" s="10"/>
      <c r="J2" s="105"/>
      <c r="K2" s="105"/>
      <c r="L2" s="105"/>
      <c r="M2" s="105"/>
      <c r="N2" s="105"/>
      <c r="O2" s="105"/>
      <c r="P2" s="105"/>
      <c r="Q2" s="105"/>
      <c r="R2" s="105"/>
      <c r="S2" s="105"/>
      <c r="T2" s="9"/>
      <c r="U2" s="9"/>
      <c r="V2" s="9"/>
      <c r="W2" s="9"/>
      <c r="X2" s="9"/>
      <c r="Y2" s="10"/>
      <c r="Z2" s="10"/>
      <c r="AA2" s="10"/>
      <c r="AB2" s="10"/>
      <c r="AC2" s="10"/>
      <c r="AD2" s="10"/>
      <c r="AE2" s="10"/>
      <c r="AF2" s="10"/>
      <c r="AG2" s="10"/>
      <c r="AH2" s="10"/>
      <c r="AI2" s="10"/>
      <c r="AJ2" s="10"/>
      <c r="AK2" s="10"/>
      <c r="AL2" s="10"/>
      <c r="AM2" s="10"/>
      <c r="AN2" s="10"/>
      <c r="AO2" s="10"/>
      <c r="AP2" s="10"/>
      <c r="AQ2" s="10"/>
      <c r="AR2" s="10"/>
      <c r="AS2" s="10"/>
      <c r="AT2" s="10"/>
      <c r="AU2" s="10"/>
    </row>
    <row r="3" spans="1:22" ht="10.5" customHeight="1">
      <c r="A3" s="106"/>
      <c r="B3" s="106"/>
      <c r="C3" s="106"/>
      <c r="D3" s="106"/>
      <c r="E3" s="106"/>
      <c r="F3" s="106"/>
      <c r="G3" s="106"/>
      <c r="H3" s="106"/>
      <c r="I3" s="106"/>
      <c r="J3" s="106"/>
      <c r="K3" s="106"/>
      <c r="L3" s="106"/>
      <c r="M3" s="106"/>
      <c r="N3" s="106"/>
      <c r="O3" s="106"/>
      <c r="P3" s="106"/>
      <c r="Q3" s="106"/>
      <c r="R3" s="106"/>
      <c r="S3" s="106"/>
      <c r="T3" s="10"/>
      <c r="U3" s="10"/>
      <c r="V3" s="7"/>
    </row>
    <row r="4" spans="1:46" ht="15" customHeight="1" thickBot="1">
      <c r="A4" s="160" t="s">
        <v>81</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0"/>
      <c r="AK4" s="10"/>
      <c r="AL4" s="10"/>
      <c r="AM4" s="10"/>
      <c r="AN4" s="10"/>
      <c r="AO4" s="10"/>
      <c r="AP4" s="10"/>
      <c r="AQ4" s="10"/>
      <c r="AR4" s="10"/>
      <c r="AS4" s="10"/>
      <c r="AT4" s="10"/>
    </row>
    <row r="5" spans="1:46" ht="12" customHeight="1" thickBot="1">
      <c r="A5" s="99" t="s">
        <v>1</v>
      </c>
      <c r="B5" s="107" t="s">
        <v>51</v>
      </c>
      <c r="C5" s="99" t="s">
        <v>65</v>
      </c>
      <c r="D5" s="99"/>
      <c r="E5" s="99" t="s">
        <v>11</v>
      </c>
      <c r="F5" s="153" t="s">
        <v>52</v>
      </c>
      <c r="G5" s="154"/>
      <c r="H5" s="155"/>
      <c r="I5" s="112" t="s">
        <v>2</v>
      </c>
      <c r="J5" s="113"/>
      <c r="K5" s="113"/>
      <c r="L5" s="113"/>
      <c r="M5" s="113"/>
      <c r="N5" s="113"/>
      <c r="O5" s="113"/>
      <c r="P5" s="113"/>
      <c r="Q5" s="113"/>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5"/>
      <c r="AS5" s="99" t="s">
        <v>3</v>
      </c>
      <c r="AT5" s="117" t="s">
        <v>4</v>
      </c>
    </row>
    <row r="6" spans="1:46" ht="15" customHeight="1" thickBot="1">
      <c r="A6" s="100"/>
      <c r="B6" s="108"/>
      <c r="C6" s="100"/>
      <c r="D6" s="100"/>
      <c r="E6" s="133"/>
      <c r="F6" s="156"/>
      <c r="G6" s="157"/>
      <c r="H6" s="158"/>
      <c r="I6" s="112" t="s">
        <v>5</v>
      </c>
      <c r="J6" s="113"/>
      <c r="K6" s="116"/>
      <c r="L6" s="112" t="s">
        <v>12</v>
      </c>
      <c r="M6" s="113"/>
      <c r="N6" s="116"/>
      <c r="O6" s="112" t="s">
        <v>13</v>
      </c>
      <c r="P6" s="113"/>
      <c r="Q6" s="116"/>
      <c r="R6" s="112" t="s">
        <v>14</v>
      </c>
      <c r="S6" s="113"/>
      <c r="T6" s="116"/>
      <c r="U6" s="112" t="s">
        <v>15</v>
      </c>
      <c r="V6" s="113"/>
      <c r="W6" s="116"/>
      <c r="X6" s="112" t="s">
        <v>16</v>
      </c>
      <c r="Y6" s="113"/>
      <c r="Z6" s="116"/>
      <c r="AA6" s="112" t="s">
        <v>17</v>
      </c>
      <c r="AB6" s="113"/>
      <c r="AC6" s="116"/>
      <c r="AD6" s="112" t="s">
        <v>18</v>
      </c>
      <c r="AE6" s="113"/>
      <c r="AF6" s="116"/>
      <c r="AG6" s="112" t="s">
        <v>19</v>
      </c>
      <c r="AH6" s="113"/>
      <c r="AI6" s="116"/>
      <c r="AJ6" s="112" t="s">
        <v>20</v>
      </c>
      <c r="AK6" s="113"/>
      <c r="AL6" s="116"/>
      <c r="AM6" s="112" t="s">
        <v>21</v>
      </c>
      <c r="AN6" s="113"/>
      <c r="AO6" s="116"/>
      <c r="AP6" s="112" t="s">
        <v>6</v>
      </c>
      <c r="AQ6" s="113"/>
      <c r="AR6" s="116"/>
      <c r="AS6" s="100"/>
      <c r="AT6" s="110"/>
    </row>
    <row r="7" spans="1:46" ht="15">
      <c r="A7" s="100"/>
      <c r="B7" s="108"/>
      <c r="C7" s="100"/>
      <c r="D7" s="100"/>
      <c r="E7" s="133"/>
      <c r="F7" s="94" t="s">
        <v>7</v>
      </c>
      <c r="G7" s="124" t="s">
        <v>8</v>
      </c>
      <c r="H7" s="110" t="s">
        <v>9</v>
      </c>
      <c r="I7" s="96" t="s">
        <v>7</v>
      </c>
      <c r="J7" s="97" t="s">
        <v>8</v>
      </c>
      <c r="K7" s="92" t="s">
        <v>9</v>
      </c>
      <c r="L7" s="96" t="s">
        <v>7</v>
      </c>
      <c r="M7" s="97" t="s">
        <v>8</v>
      </c>
      <c r="N7" s="92" t="s">
        <v>9</v>
      </c>
      <c r="O7" s="96" t="s">
        <v>7</v>
      </c>
      <c r="P7" s="97" t="s">
        <v>8</v>
      </c>
      <c r="Q7" s="92" t="s">
        <v>9</v>
      </c>
      <c r="R7" s="96" t="s">
        <v>7</v>
      </c>
      <c r="S7" s="97" t="s">
        <v>8</v>
      </c>
      <c r="T7" s="92" t="s">
        <v>9</v>
      </c>
      <c r="U7" s="96" t="s">
        <v>7</v>
      </c>
      <c r="V7" s="97" t="s">
        <v>8</v>
      </c>
      <c r="W7" s="92" t="s">
        <v>9</v>
      </c>
      <c r="X7" s="96" t="s">
        <v>7</v>
      </c>
      <c r="Y7" s="97" t="s">
        <v>8</v>
      </c>
      <c r="Z7" s="92" t="s">
        <v>9</v>
      </c>
      <c r="AA7" s="96" t="s">
        <v>7</v>
      </c>
      <c r="AB7" s="97" t="s">
        <v>8</v>
      </c>
      <c r="AC7" s="92" t="s">
        <v>9</v>
      </c>
      <c r="AD7" s="96" t="s">
        <v>7</v>
      </c>
      <c r="AE7" s="97" t="s">
        <v>8</v>
      </c>
      <c r="AF7" s="92" t="s">
        <v>9</v>
      </c>
      <c r="AG7" s="96" t="s">
        <v>7</v>
      </c>
      <c r="AH7" s="97" t="s">
        <v>8</v>
      </c>
      <c r="AI7" s="92" t="s">
        <v>9</v>
      </c>
      <c r="AJ7" s="96" t="s">
        <v>7</v>
      </c>
      <c r="AK7" s="97" t="s">
        <v>8</v>
      </c>
      <c r="AL7" s="92" t="s">
        <v>9</v>
      </c>
      <c r="AM7" s="96" t="s">
        <v>7</v>
      </c>
      <c r="AN7" s="97" t="s">
        <v>8</v>
      </c>
      <c r="AO7" s="92" t="s">
        <v>9</v>
      </c>
      <c r="AP7" s="96" t="s">
        <v>7</v>
      </c>
      <c r="AQ7" s="97" t="s">
        <v>8</v>
      </c>
      <c r="AR7" s="92" t="s">
        <v>9</v>
      </c>
      <c r="AS7" s="100"/>
      <c r="AT7" s="110"/>
    </row>
    <row r="8" spans="1:46" ht="31.5" customHeight="1" thickBot="1">
      <c r="A8" s="101"/>
      <c r="B8" s="109"/>
      <c r="C8" s="101"/>
      <c r="D8" s="101"/>
      <c r="E8" s="134"/>
      <c r="F8" s="95"/>
      <c r="G8" s="98"/>
      <c r="H8" s="111"/>
      <c r="I8" s="95"/>
      <c r="J8" s="98"/>
      <c r="K8" s="93"/>
      <c r="L8" s="95"/>
      <c r="M8" s="98"/>
      <c r="N8" s="93"/>
      <c r="O8" s="95"/>
      <c r="P8" s="98"/>
      <c r="Q8" s="93"/>
      <c r="R8" s="95"/>
      <c r="S8" s="98"/>
      <c r="T8" s="93"/>
      <c r="U8" s="95"/>
      <c r="V8" s="98"/>
      <c r="W8" s="93"/>
      <c r="X8" s="95"/>
      <c r="Y8" s="98"/>
      <c r="Z8" s="93"/>
      <c r="AA8" s="95"/>
      <c r="AB8" s="98"/>
      <c r="AC8" s="93"/>
      <c r="AD8" s="95"/>
      <c r="AE8" s="98"/>
      <c r="AF8" s="93"/>
      <c r="AG8" s="95"/>
      <c r="AH8" s="98"/>
      <c r="AI8" s="93"/>
      <c r="AJ8" s="95"/>
      <c r="AK8" s="98"/>
      <c r="AL8" s="93"/>
      <c r="AM8" s="95"/>
      <c r="AN8" s="98"/>
      <c r="AO8" s="93"/>
      <c r="AP8" s="95"/>
      <c r="AQ8" s="98"/>
      <c r="AR8" s="93"/>
      <c r="AS8" s="101"/>
      <c r="AT8" s="111"/>
    </row>
    <row r="9" spans="1:46" ht="14.25" customHeight="1" thickBot="1">
      <c r="A9" s="11">
        <v>1</v>
      </c>
      <c r="B9" s="12">
        <v>2</v>
      </c>
      <c r="C9" s="12">
        <v>3</v>
      </c>
      <c r="D9" s="12">
        <v>4</v>
      </c>
      <c r="E9" s="12">
        <v>4</v>
      </c>
      <c r="F9" s="12">
        <v>5</v>
      </c>
      <c r="G9" s="12">
        <v>6</v>
      </c>
      <c r="H9" s="12" t="s">
        <v>45</v>
      </c>
      <c r="I9" s="13">
        <v>8</v>
      </c>
      <c r="J9" s="13">
        <v>9</v>
      </c>
      <c r="K9" s="13">
        <v>10</v>
      </c>
      <c r="L9" s="13">
        <v>11</v>
      </c>
      <c r="M9" s="13">
        <v>12</v>
      </c>
      <c r="N9" s="13">
        <v>13</v>
      </c>
      <c r="O9" s="13">
        <v>14</v>
      </c>
      <c r="P9" s="13">
        <v>15</v>
      </c>
      <c r="Q9" s="13">
        <v>16</v>
      </c>
      <c r="R9" s="13">
        <v>17</v>
      </c>
      <c r="S9" s="13">
        <v>18</v>
      </c>
      <c r="T9" s="13">
        <v>19</v>
      </c>
      <c r="U9" s="13">
        <v>20</v>
      </c>
      <c r="V9" s="13">
        <v>21</v>
      </c>
      <c r="W9" s="13">
        <v>22</v>
      </c>
      <c r="X9" s="13">
        <v>23</v>
      </c>
      <c r="Y9" s="13">
        <v>24</v>
      </c>
      <c r="Z9" s="13">
        <v>25</v>
      </c>
      <c r="AA9" s="13">
        <v>26</v>
      </c>
      <c r="AB9" s="13">
        <v>27</v>
      </c>
      <c r="AC9" s="13">
        <v>28</v>
      </c>
      <c r="AD9" s="13">
        <v>29</v>
      </c>
      <c r="AE9" s="13">
        <v>30</v>
      </c>
      <c r="AF9" s="13">
        <v>31</v>
      </c>
      <c r="AG9" s="13">
        <v>32</v>
      </c>
      <c r="AH9" s="13">
        <v>33</v>
      </c>
      <c r="AI9" s="13">
        <v>34</v>
      </c>
      <c r="AJ9" s="13">
        <v>35</v>
      </c>
      <c r="AK9" s="13">
        <v>36</v>
      </c>
      <c r="AL9" s="13">
        <v>37</v>
      </c>
      <c r="AM9" s="13">
        <v>38</v>
      </c>
      <c r="AN9" s="13">
        <v>39</v>
      </c>
      <c r="AO9" s="13">
        <v>40</v>
      </c>
      <c r="AP9" s="13">
        <v>41</v>
      </c>
      <c r="AQ9" s="31">
        <v>42</v>
      </c>
      <c r="AR9" s="13">
        <v>43</v>
      </c>
      <c r="AS9" s="12">
        <v>44</v>
      </c>
      <c r="AT9" s="14">
        <v>45</v>
      </c>
    </row>
    <row r="10" spans="1:46" ht="27.75" customHeight="1" hidden="1">
      <c r="A10" s="20">
        <v>1</v>
      </c>
      <c r="B10" s="21" t="s">
        <v>27</v>
      </c>
      <c r="C10" s="119" t="s">
        <v>32</v>
      </c>
      <c r="D10" s="120"/>
      <c r="E10" s="120"/>
      <c r="F10" s="120"/>
      <c r="G10" s="120"/>
      <c r="H10" s="120"/>
      <c r="I10" s="120"/>
      <c r="J10" s="120"/>
      <c r="K10" s="120"/>
      <c r="L10" s="120"/>
      <c r="M10" s="120"/>
      <c r="N10" s="120"/>
      <c r="O10" s="120"/>
      <c r="P10" s="120"/>
      <c r="Q10" s="120"/>
      <c r="R10" s="120"/>
      <c r="S10" s="120"/>
      <c r="T10" s="120"/>
      <c r="U10" s="120"/>
      <c r="V10" s="120"/>
      <c r="W10" s="120"/>
      <c r="X10" s="121"/>
      <c r="Y10" s="26"/>
      <c r="Z10" s="26"/>
      <c r="AA10" s="26"/>
      <c r="AB10" s="26"/>
      <c r="AC10" s="26"/>
      <c r="AD10" s="26"/>
      <c r="AE10" s="26"/>
      <c r="AF10" s="26"/>
      <c r="AG10" s="26"/>
      <c r="AH10" s="26"/>
      <c r="AI10" s="26"/>
      <c r="AJ10" s="26"/>
      <c r="AK10" s="26"/>
      <c r="AL10" s="26"/>
      <c r="AM10" s="26"/>
      <c r="AN10" s="26"/>
      <c r="AO10" s="26"/>
      <c r="AP10" s="26"/>
      <c r="AQ10" s="32"/>
      <c r="AR10" s="27"/>
      <c r="AS10" s="22"/>
      <c r="AT10" s="28"/>
    </row>
    <row r="11" spans="1:46" ht="15.75" customHeight="1" hidden="1" thickBot="1">
      <c r="A11" s="29" t="s">
        <v>10</v>
      </c>
      <c r="B11" s="30" t="s">
        <v>28</v>
      </c>
      <c r="C11" s="86" t="s">
        <v>34</v>
      </c>
      <c r="D11" s="122"/>
      <c r="E11" s="87"/>
      <c r="F11" s="87"/>
      <c r="G11" s="87"/>
      <c r="H11" s="87"/>
      <c r="I11" s="87"/>
      <c r="J11" s="87"/>
      <c r="K11" s="87"/>
      <c r="L11" s="87"/>
      <c r="M11" s="87"/>
      <c r="N11" s="87"/>
      <c r="O11" s="87"/>
      <c r="P11" s="87"/>
      <c r="Q11" s="87"/>
      <c r="R11" s="87"/>
      <c r="S11" s="87"/>
      <c r="T11" s="87"/>
      <c r="U11" s="87"/>
      <c r="V11" s="87"/>
      <c r="W11" s="87"/>
      <c r="X11" s="88"/>
      <c r="Y11" s="23"/>
      <c r="Z11" s="23"/>
      <c r="AA11" s="23"/>
      <c r="AB11" s="23"/>
      <c r="AC11" s="23"/>
      <c r="AD11" s="23"/>
      <c r="AE11" s="23"/>
      <c r="AF11" s="23"/>
      <c r="AG11" s="23"/>
      <c r="AH11" s="23"/>
      <c r="AI11" s="23"/>
      <c r="AJ11" s="23"/>
      <c r="AK11" s="23"/>
      <c r="AL11" s="23"/>
      <c r="AM11" s="23"/>
      <c r="AN11" s="23"/>
      <c r="AO11" s="23"/>
      <c r="AP11" s="23"/>
      <c r="AQ11" s="33"/>
      <c r="AR11" s="23"/>
      <c r="AS11" s="46"/>
      <c r="AT11" s="45"/>
    </row>
    <row r="12" spans="1:46" ht="12.75" customHeight="1" thickBot="1">
      <c r="A12" s="89" t="s">
        <v>43</v>
      </c>
      <c r="B12" s="326" t="s">
        <v>46</v>
      </c>
      <c r="C12" s="161" t="s">
        <v>56</v>
      </c>
      <c r="D12" s="162"/>
      <c r="E12" s="163" t="s">
        <v>24</v>
      </c>
      <c r="F12" s="164">
        <f aca="true" t="shared" si="0" ref="F12:F26">I12+L12+O12+R12+U12+X12+AA12+AD12+AG12+AJ12+AM12+AP12</f>
        <v>10431.7</v>
      </c>
      <c r="G12" s="165">
        <f aca="true" t="shared" si="1" ref="G12:G26">J12+M12+P12+S12+V12+Y12+AB12+AE12+AH12+AK12+AN12+AQ12</f>
        <v>381.1</v>
      </c>
      <c r="H12" s="166">
        <f>G12/F12*100</f>
        <v>3.6532875753712246</v>
      </c>
      <c r="I12" s="164">
        <f>I14+I15</f>
        <v>0</v>
      </c>
      <c r="J12" s="165">
        <f>J14+J15</f>
        <v>0</v>
      </c>
      <c r="K12" s="166">
        <v>0</v>
      </c>
      <c r="L12" s="164">
        <f>L14+L15</f>
        <v>0</v>
      </c>
      <c r="M12" s="165">
        <f>M14+M15</f>
        <v>0</v>
      </c>
      <c r="N12" s="166">
        <v>0</v>
      </c>
      <c r="O12" s="164">
        <f>O14+O15</f>
        <v>381.1</v>
      </c>
      <c r="P12" s="165">
        <f>P14+P15</f>
        <v>381.1</v>
      </c>
      <c r="Q12" s="166">
        <f>P12/O12*100</f>
        <v>100</v>
      </c>
      <c r="R12" s="164">
        <f>R14+R15</f>
        <v>0</v>
      </c>
      <c r="S12" s="165">
        <f>S14+S15</f>
        <v>0</v>
      </c>
      <c r="T12" s="166">
        <v>0</v>
      </c>
      <c r="U12" s="164">
        <f>U14+U15</f>
        <v>516.6999999999999</v>
      </c>
      <c r="V12" s="165">
        <f>V14+V15</f>
        <v>0</v>
      </c>
      <c r="W12" s="166">
        <v>0</v>
      </c>
      <c r="X12" s="164">
        <f>X14+X15</f>
        <v>0</v>
      </c>
      <c r="Y12" s="165">
        <f>Y14+Y15</f>
        <v>0</v>
      </c>
      <c r="Z12" s="166" t="e">
        <f aca="true" t="shared" si="2" ref="Z12:Z21">Y12/X12*100</f>
        <v>#DIV/0!</v>
      </c>
      <c r="AA12" s="164">
        <f>AA14+AA15</f>
        <v>0</v>
      </c>
      <c r="AB12" s="165">
        <f>AB14+AB15</f>
        <v>0</v>
      </c>
      <c r="AC12" s="166">
        <v>0</v>
      </c>
      <c r="AD12" s="164">
        <f>AD14+AD15</f>
        <v>0</v>
      </c>
      <c r="AE12" s="165">
        <f>AE14+AE15</f>
        <v>0</v>
      </c>
      <c r="AF12" s="166">
        <v>0</v>
      </c>
      <c r="AG12" s="164">
        <f>AG14+AG15</f>
        <v>780</v>
      </c>
      <c r="AH12" s="165">
        <f>AH14+AH15</f>
        <v>0</v>
      </c>
      <c r="AI12" s="166">
        <f>AH12/AG12*100</f>
        <v>0</v>
      </c>
      <c r="AJ12" s="164">
        <f>AJ14+AJ15</f>
        <v>8753.900000000001</v>
      </c>
      <c r="AK12" s="165">
        <f>AK14+AK15</f>
        <v>0</v>
      </c>
      <c r="AL12" s="166">
        <f>AK12/AJ12*100</f>
        <v>0</v>
      </c>
      <c r="AM12" s="164">
        <f>AM14+AM15</f>
        <v>0</v>
      </c>
      <c r="AN12" s="165">
        <f>AN14+AN15</f>
        <v>0</v>
      </c>
      <c r="AO12" s="166">
        <v>0</v>
      </c>
      <c r="AP12" s="164">
        <f>AP14+AP15</f>
        <v>0</v>
      </c>
      <c r="AQ12" s="165">
        <f>AQ14+AQ15</f>
        <v>0</v>
      </c>
      <c r="AR12" s="167">
        <v>0</v>
      </c>
      <c r="AS12" s="68" t="s">
        <v>71</v>
      </c>
      <c r="AT12" s="68"/>
    </row>
    <row r="13" spans="1:46" ht="13.5" customHeight="1">
      <c r="A13" s="90"/>
      <c r="B13" s="327"/>
      <c r="C13" s="168"/>
      <c r="D13" s="169"/>
      <c r="E13" s="170" t="s">
        <v>58</v>
      </c>
      <c r="F13" s="171">
        <f t="shared" si="0"/>
        <v>0</v>
      </c>
      <c r="G13" s="172">
        <f t="shared" si="1"/>
        <v>0</v>
      </c>
      <c r="H13" s="173">
        <v>0</v>
      </c>
      <c r="I13" s="171">
        <v>0</v>
      </c>
      <c r="J13" s="172">
        <v>0</v>
      </c>
      <c r="K13" s="173">
        <v>0</v>
      </c>
      <c r="L13" s="171">
        <v>0</v>
      </c>
      <c r="M13" s="172">
        <v>0</v>
      </c>
      <c r="N13" s="173">
        <v>0</v>
      </c>
      <c r="O13" s="171">
        <v>0</v>
      </c>
      <c r="P13" s="172">
        <v>0</v>
      </c>
      <c r="Q13" s="173">
        <v>0</v>
      </c>
      <c r="R13" s="171">
        <v>0</v>
      </c>
      <c r="S13" s="172">
        <v>0</v>
      </c>
      <c r="T13" s="173">
        <v>0</v>
      </c>
      <c r="U13" s="171">
        <v>0</v>
      </c>
      <c r="V13" s="172">
        <v>0</v>
      </c>
      <c r="W13" s="173">
        <v>0</v>
      </c>
      <c r="X13" s="171">
        <v>0</v>
      </c>
      <c r="Y13" s="172">
        <v>0</v>
      </c>
      <c r="Z13" s="173">
        <v>0</v>
      </c>
      <c r="AA13" s="171">
        <v>0</v>
      </c>
      <c r="AB13" s="172">
        <v>0</v>
      </c>
      <c r="AC13" s="173">
        <v>0</v>
      </c>
      <c r="AD13" s="171">
        <v>0</v>
      </c>
      <c r="AE13" s="172">
        <v>0</v>
      </c>
      <c r="AF13" s="173">
        <v>0</v>
      </c>
      <c r="AG13" s="171">
        <v>0</v>
      </c>
      <c r="AH13" s="172">
        <v>0</v>
      </c>
      <c r="AI13" s="173">
        <v>0</v>
      </c>
      <c r="AJ13" s="171">
        <v>0</v>
      </c>
      <c r="AK13" s="172">
        <v>0</v>
      </c>
      <c r="AL13" s="173">
        <v>0</v>
      </c>
      <c r="AM13" s="171">
        <v>0</v>
      </c>
      <c r="AN13" s="172">
        <v>0</v>
      </c>
      <c r="AO13" s="173">
        <v>0</v>
      </c>
      <c r="AP13" s="171">
        <v>0</v>
      </c>
      <c r="AQ13" s="172">
        <v>0</v>
      </c>
      <c r="AR13" s="174">
        <v>0</v>
      </c>
      <c r="AS13" s="69"/>
      <c r="AT13" s="69"/>
    </row>
    <row r="14" spans="1:46" ht="99.75" customHeight="1">
      <c r="A14" s="90"/>
      <c r="B14" s="327"/>
      <c r="C14" s="168"/>
      <c r="D14" s="169"/>
      <c r="E14" s="175" t="s">
        <v>26</v>
      </c>
      <c r="F14" s="176">
        <f t="shared" si="0"/>
        <v>9169.1</v>
      </c>
      <c r="G14" s="177">
        <f t="shared" si="1"/>
        <v>362</v>
      </c>
      <c r="H14" s="178">
        <f>G14/F14*100</f>
        <v>3.9480428831619245</v>
      </c>
      <c r="I14" s="176">
        <v>0</v>
      </c>
      <c r="J14" s="177">
        <v>0</v>
      </c>
      <c r="K14" s="178">
        <v>0</v>
      </c>
      <c r="L14" s="176">
        <v>0</v>
      </c>
      <c r="M14" s="177">
        <v>0</v>
      </c>
      <c r="N14" s="178">
        <v>0</v>
      </c>
      <c r="O14" s="176">
        <v>362</v>
      </c>
      <c r="P14" s="177">
        <v>362</v>
      </c>
      <c r="Q14" s="178">
        <f>P14/O14*100</f>
        <v>100</v>
      </c>
      <c r="R14" s="176">
        <v>0</v>
      </c>
      <c r="S14" s="177">
        <v>0</v>
      </c>
      <c r="T14" s="178">
        <v>0</v>
      </c>
      <c r="U14" s="176">
        <v>490.9</v>
      </c>
      <c r="V14" s="177">
        <v>0</v>
      </c>
      <c r="W14" s="178">
        <v>0</v>
      </c>
      <c r="X14" s="176">
        <v>0</v>
      </c>
      <c r="Y14" s="177">
        <v>0</v>
      </c>
      <c r="Z14" s="178" t="e">
        <f t="shared" si="2"/>
        <v>#DIV/0!</v>
      </c>
      <c r="AA14" s="176">
        <v>0</v>
      </c>
      <c r="AB14" s="177">
        <v>0</v>
      </c>
      <c r="AC14" s="178">
        <v>0</v>
      </c>
      <c r="AD14" s="176">
        <v>0</v>
      </c>
      <c r="AE14" s="177">
        <v>0</v>
      </c>
      <c r="AF14" s="178">
        <v>0</v>
      </c>
      <c r="AG14" s="176"/>
      <c r="AH14" s="177"/>
      <c r="AI14" s="178" t="e">
        <f>AH14/AG14*100</f>
        <v>#DIV/0!</v>
      </c>
      <c r="AJ14" s="176">
        <v>8316.2</v>
      </c>
      <c r="AK14" s="177">
        <v>0</v>
      </c>
      <c r="AL14" s="178">
        <f>AK14/AJ14*100</f>
        <v>0</v>
      </c>
      <c r="AM14" s="176">
        <v>0</v>
      </c>
      <c r="AN14" s="177">
        <v>0</v>
      </c>
      <c r="AO14" s="178">
        <v>0</v>
      </c>
      <c r="AP14" s="176">
        <v>0</v>
      </c>
      <c r="AQ14" s="177">
        <v>0</v>
      </c>
      <c r="AR14" s="179">
        <v>0</v>
      </c>
      <c r="AS14" s="69"/>
      <c r="AT14" s="69"/>
    </row>
    <row r="15" spans="1:46" ht="22.5" customHeight="1">
      <c r="A15" s="90"/>
      <c r="B15" s="327"/>
      <c r="C15" s="168"/>
      <c r="D15" s="169"/>
      <c r="E15" s="180" t="s">
        <v>66</v>
      </c>
      <c r="F15" s="181">
        <f t="shared" si="0"/>
        <v>1262.6</v>
      </c>
      <c r="G15" s="182">
        <f t="shared" si="1"/>
        <v>19.1</v>
      </c>
      <c r="H15" s="183">
        <f>G15/F15*100</f>
        <v>1.512751465230477</v>
      </c>
      <c r="I15" s="181">
        <v>0</v>
      </c>
      <c r="J15" s="182">
        <v>0</v>
      </c>
      <c r="K15" s="183">
        <v>0</v>
      </c>
      <c r="L15" s="181">
        <v>0</v>
      </c>
      <c r="M15" s="182">
        <v>0</v>
      </c>
      <c r="N15" s="183">
        <v>0</v>
      </c>
      <c r="O15" s="181">
        <v>19.1</v>
      </c>
      <c r="P15" s="182">
        <v>19.1</v>
      </c>
      <c r="Q15" s="183">
        <f>P15/O15*100</f>
        <v>100</v>
      </c>
      <c r="R15" s="181">
        <v>0</v>
      </c>
      <c r="S15" s="182">
        <v>0</v>
      </c>
      <c r="T15" s="183">
        <v>0</v>
      </c>
      <c r="U15" s="181">
        <v>25.8</v>
      </c>
      <c r="V15" s="182">
        <v>0</v>
      </c>
      <c r="W15" s="183">
        <v>0</v>
      </c>
      <c r="X15" s="181"/>
      <c r="Y15" s="182">
        <v>0</v>
      </c>
      <c r="Z15" s="183" t="e">
        <f t="shared" si="2"/>
        <v>#DIV/0!</v>
      </c>
      <c r="AA15" s="181">
        <v>0</v>
      </c>
      <c r="AB15" s="182">
        <v>0</v>
      </c>
      <c r="AC15" s="183">
        <v>0</v>
      </c>
      <c r="AD15" s="181">
        <v>0</v>
      </c>
      <c r="AE15" s="182">
        <v>0</v>
      </c>
      <c r="AF15" s="183">
        <v>0</v>
      </c>
      <c r="AG15" s="181">
        <v>780</v>
      </c>
      <c r="AH15" s="182"/>
      <c r="AI15" s="183">
        <f>AH15/AG15*100</f>
        <v>0</v>
      </c>
      <c r="AJ15" s="181">
        <v>437.7</v>
      </c>
      <c r="AK15" s="182">
        <v>0</v>
      </c>
      <c r="AL15" s="183">
        <f>AK15/AJ15*100</f>
        <v>0</v>
      </c>
      <c r="AM15" s="181">
        <v>0</v>
      </c>
      <c r="AN15" s="182"/>
      <c r="AO15" s="183">
        <v>0</v>
      </c>
      <c r="AP15" s="181">
        <v>0</v>
      </c>
      <c r="AQ15" s="182">
        <v>0</v>
      </c>
      <c r="AR15" s="184">
        <v>0</v>
      </c>
      <c r="AS15" s="69"/>
      <c r="AT15" s="69"/>
    </row>
    <row r="16" spans="1:46" ht="50.25" customHeight="1">
      <c r="A16" s="90"/>
      <c r="B16" s="327"/>
      <c r="C16" s="168"/>
      <c r="D16" s="185"/>
      <c r="E16" s="175" t="s">
        <v>59</v>
      </c>
      <c r="F16" s="171">
        <f t="shared" si="0"/>
        <v>0</v>
      </c>
      <c r="G16" s="172">
        <f t="shared" si="1"/>
        <v>0</v>
      </c>
      <c r="H16" s="173">
        <v>0</v>
      </c>
      <c r="I16" s="171">
        <v>0</v>
      </c>
      <c r="J16" s="172">
        <v>0</v>
      </c>
      <c r="K16" s="173">
        <v>0</v>
      </c>
      <c r="L16" s="171">
        <v>0</v>
      </c>
      <c r="M16" s="172">
        <v>0</v>
      </c>
      <c r="N16" s="173">
        <v>0</v>
      </c>
      <c r="O16" s="171">
        <v>0</v>
      </c>
      <c r="P16" s="172">
        <v>0</v>
      </c>
      <c r="Q16" s="173">
        <v>0</v>
      </c>
      <c r="R16" s="171">
        <v>0</v>
      </c>
      <c r="S16" s="172">
        <v>0</v>
      </c>
      <c r="T16" s="173">
        <v>0</v>
      </c>
      <c r="U16" s="171">
        <v>0</v>
      </c>
      <c r="V16" s="172">
        <v>0</v>
      </c>
      <c r="W16" s="173">
        <v>0</v>
      </c>
      <c r="X16" s="171">
        <v>0</v>
      </c>
      <c r="Y16" s="172">
        <v>0</v>
      </c>
      <c r="Z16" s="173">
        <v>0</v>
      </c>
      <c r="AA16" s="171">
        <v>0</v>
      </c>
      <c r="AB16" s="172">
        <v>0</v>
      </c>
      <c r="AC16" s="173">
        <v>0</v>
      </c>
      <c r="AD16" s="171">
        <v>0</v>
      </c>
      <c r="AE16" s="172">
        <v>0</v>
      </c>
      <c r="AF16" s="173">
        <v>0</v>
      </c>
      <c r="AG16" s="171">
        <v>0</v>
      </c>
      <c r="AH16" s="172">
        <v>0</v>
      </c>
      <c r="AI16" s="173">
        <v>0</v>
      </c>
      <c r="AJ16" s="171">
        <v>0</v>
      </c>
      <c r="AK16" s="172">
        <v>0</v>
      </c>
      <c r="AL16" s="173">
        <v>0</v>
      </c>
      <c r="AM16" s="171">
        <v>0</v>
      </c>
      <c r="AN16" s="172">
        <v>0</v>
      </c>
      <c r="AO16" s="173">
        <v>0</v>
      </c>
      <c r="AP16" s="171">
        <v>0</v>
      </c>
      <c r="AQ16" s="172">
        <v>0</v>
      </c>
      <c r="AR16" s="174">
        <v>0</v>
      </c>
      <c r="AS16" s="70"/>
      <c r="AT16" s="70"/>
    </row>
    <row r="17" spans="1:46" ht="59.25" customHeight="1">
      <c r="A17" s="91"/>
      <c r="B17" s="328"/>
      <c r="C17" s="186"/>
      <c r="D17" s="187"/>
      <c r="E17" s="175" t="s">
        <v>42</v>
      </c>
      <c r="F17" s="173">
        <f t="shared" si="0"/>
        <v>36.6</v>
      </c>
      <c r="G17" s="173">
        <f>J17+M17+P17+S17+V17+Y17+AB17+AE17+AH17+AK17+AN17+AQ17</f>
        <v>25.7</v>
      </c>
      <c r="H17" s="173">
        <v>0</v>
      </c>
      <c r="I17" s="173">
        <v>0</v>
      </c>
      <c r="J17" s="173">
        <v>0</v>
      </c>
      <c r="K17" s="173">
        <v>0</v>
      </c>
      <c r="L17" s="173">
        <v>0</v>
      </c>
      <c r="M17" s="173">
        <v>0</v>
      </c>
      <c r="N17" s="173">
        <v>0</v>
      </c>
      <c r="O17" s="173">
        <v>36.6</v>
      </c>
      <c r="P17" s="173">
        <v>25.7</v>
      </c>
      <c r="Q17" s="173">
        <v>0</v>
      </c>
      <c r="R17" s="173">
        <v>0</v>
      </c>
      <c r="S17" s="173">
        <v>0</v>
      </c>
      <c r="T17" s="173">
        <v>0</v>
      </c>
      <c r="U17" s="173">
        <v>0</v>
      </c>
      <c r="V17" s="173">
        <v>0</v>
      </c>
      <c r="W17" s="173">
        <v>0</v>
      </c>
      <c r="X17" s="173">
        <v>0</v>
      </c>
      <c r="Y17" s="173">
        <v>0</v>
      </c>
      <c r="Z17" s="173">
        <v>0</v>
      </c>
      <c r="AA17" s="173">
        <v>0</v>
      </c>
      <c r="AB17" s="173">
        <v>0</v>
      </c>
      <c r="AC17" s="173">
        <v>0</v>
      </c>
      <c r="AD17" s="173">
        <v>0</v>
      </c>
      <c r="AE17" s="173">
        <v>0</v>
      </c>
      <c r="AF17" s="173">
        <v>0</v>
      </c>
      <c r="AG17" s="173">
        <v>0</v>
      </c>
      <c r="AH17" s="173">
        <v>0</v>
      </c>
      <c r="AI17" s="173">
        <v>0</v>
      </c>
      <c r="AJ17" s="173">
        <v>0</v>
      </c>
      <c r="AK17" s="173">
        <v>0</v>
      </c>
      <c r="AL17" s="173">
        <v>0</v>
      </c>
      <c r="AM17" s="173">
        <v>0</v>
      </c>
      <c r="AN17" s="173">
        <v>0</v>
      </c>
      <c r="AO17" s="173">
        <v>0</v>
      </c>
      <c r="AP17" s="173">
        <v>0</v>
      </c>
      <c r="AQ17" s="173">
        <v>0</v>
      </c>
      <c r="AR17" s="174">
        <v>0</v>
      </c>
      <c r="AS17" s="67"/>
      <c r="AT17" s="67" t="s">
        <v>80</v>
      </c>
    </row>
    <row r="18" spans="1:47" ht="12.75" customHeight="1">
      <c r="A18" s="58" t="s">
        <v>23</v>
      </c>
      <c r="B18" s="329" t="s">
        <v>47</v>
      </c>
      <c r="C18" s="188" t="s">
        <v>29</v>
      </c>
      <c r="D18" s="189"/>
      <c r="E18" s="190" t="s">
        <v>24</v>
      </c>
      <c r="F18" s="171">
        <f t="shared" si="0"/>
        <v>24399.3</v>
      </c>
      <c r="G18" s="172">
        <f t="shared" si="1"/>
        <v>5575.3</v>
      </c>
      <c r="H18" s="173">
        <f>G18/F18*100</f>
        <v>22.85024570377019</v>
      </c>
      <c r="I18" s="171">
        <f>I20+I21</f>
        <v>1095.4</v>
      </c>
      <c r="J18" s="172">
        <f>J20+J21</f>
        <v>535.7</v>
      </c>
      <c r="K18" s="173">
        <f>J18/I18*100</f>
        <v>48.90450976812124</v>
      </c>
      <c r="L18" s="171">
        <f>L20+L21</f>
        <v>1860.3</v>
      </c>
      <c r="M18" s="172">
        <f>M20+M21</f>
        <v>1960.7</v>
      </c>
      <c r="N18" s="173">
        <f>M18/L18*100</f>
        <v>105.39697898188464</v>
      </c>
      <c r="O18" s="171">
        <f>O20+O21</f>
        <v>3750.7999999999997</v>
      </c>
      <c r="P18" s="172">
        <f>P20+P21</f>
        <v>3078.9</v>
      </c>
      <c r="Q18" s="173">
        <f>P18/O18*100</f>
        <v>82.0864882158473</v>
      </c>
      <c r="R18" s="171">
        <f>R20+R21</f>
        <v>2609.6</v>
      </c>
      <c r="S18" s="172">
        <f>S20+S21</f>
        <v>0</v>
      </c>
      <c r="T18" s="173">
        <f aca="true" t="shared" si="3" ref="T18:T26">S18/R18*100</f>
        <v>0</v>
      </c>
      <c r="U18" s="171">
        <f>U20+U21</f>
        <v>2255.5</v>
      </c>
      <c r="V18" s="172">
        <f>V20+V21</f>
        <v>0</v>
      </c>
      <c r="W18" s="173">
        <f>V18/U18*100</f>
        <v>0</v>
      </c>
      <c r="X18" s="171">
        <f>X20+X21</f>
        <v>2040.2</v>
      </c>
      <c r="Y18" s="172">
        <f>Y20+Y21</f>
        <v>0</v>
      </c>
      <c r="Z18" s="173">
        <f t="shared" si="2"/>
        <v>0</v>
      </c>
      <c r="AA18" s="171">
        <f>AA20+AA21</f>
        <v>2141.5</v>
      </c>
      <c r="AB18" s="172">
        <f>AB20+AB21</f>
        <v>0</v>
      </c>
      <c r="AC18" s="173">
        <f>AB18/AA18*100</f>
        <v>0</v>
      </c>
      <c r="AD18" s="171">
        <f>AD20+AD21</f>
        <v>2068.9</v>
      </c>
      <c r="AE18" s="172">
        <f>AE20+AE21</f>
        <v>0</v>
      </c>
      <c r="AF18" s="173">
        <f>AE18/AD18*100</f>
        <v>0</v>
      </c>
      <c r="AG18" s="171">
        <f>AG20+AG21</f>
        <v>1693.5</v>
      </c>
      <c r="AH18" s="172">
        <f>AH20+AH21</f>
        <v>0</v>
      </c>
      <c r="AI18" s="173">
        <f>AH18/AG18*100</f>
        <v>0</v>
      </c>
      <c r="AJ18" s="171">
        <f>AJ20+AJ21</f>
        <v>1698.2</v>
      </c>
      <c r="AK18" s="172">
        <f>AK20+AK21</f>
        <v>0</v>
      </c>
      <c r="AL18" s="173">
        <f>AK18/AJ18*100</f>
        <v>0</v>
      </c>
      <c r="AM18" s="171">
        <f>AM20+AM21</f>
        <v>1340.3</v>
      </c>
      <c r="AN18" s="172">
        <f>AN20+AN21</f>
        <v>0</v>
      </c>
      <c r="AO18" s="173">
        <f>AN18/AM18*100</f>
        <v>0</v>
      </c>
      <c r="AP18" s="171">
        <f>AP20+AP21</f>
        <v>1845.1</v>
      </c>
      <c r="AQ18" s="172">
        <f>AQ20+AQ21</f>
        <v>0</v>
      </c>
      <c r="AR18" s="174">
        <f>AQ18/AP18*100</f>
        <v>0</v>
      </c>
      <c r="AS18" s="71"/>
      <c r="AT18" s="68" t="s">
        <v>72</v>
      </c>
      <c r="AU18" s="141"/>
    </row>
    <row r="19" spans="1:47" ht="12.75" customHeight="1">
      <c r="A19" s="59"/>
      <c r="B19" s="330"/>
      <c r="C19" s="191"/>
      <c r="D19" s="192"/>
      <c r="E19" s="190" t="s">
        <v>58</v>
      </c>
      <c r="F19" s="176">
        <f t="shared" si="0"/>
        <v>0</v>
      </c>
      <c r="G19" s="177">
        <f t="shared" si="1"/>
        <v>0</v>
      </c>
      <c r="H19" s="178">
        <v>0</v>
      </c>
      <c r="I19" s="176">
        <v>0</v>
      </c>
      <c r="J19" s="193">
        <v>0</v>
      </c>
      <c r="K19" s="178">
        <v>0</v>
      </c>
      <c r="L19" s="194">
        <v>0</v>
      </c>
      <c r="M19" s="193">
        <v>0</v>
      </c>
      <c r="N19" s="178">
        <v>0</v>
      </c>
      <c r="O19" s="194">
        <v>0</v>
      </c>
      <c r="P19" s="193">
        <v>0</v>
      </c>
      <c r="Q19" s="178">
        <v>0</v>
      </c>
      <c r="R19" s="194">
        <v>0</v>
      </c>
      <c r="S19" s="193">
        <v>0</v>
      </c>
      <c r="T19" s="178">
        <v>0</v>
      </c>
      <c r="U19" s="194">
        <v>0</v>
      </c>
      <c r="V19" s="177">
        <v>0</v>
      </c>
      <c r="W19" s="178">
        <v>0</v>
      </c>
      <c r="X19" s="176">
        <v>0</v>
      </c>
      <c r="Y19" s="177">
        <v>0</v>
      </c>
      <c r="Z19" s="178">
        <v>0</v>
      </c>
      <c r="AA19" s="176">
        <v>0</v>
      </c>
      <c r="AB19" s="177">
        <v>0</v>
      </c>
      <c r="AC19" s="178">
        <v>0</v>
      </c>
      <c r="AD19" s="176">
        <v>0</v>
      </c>
      <c r="AE19" s="177">
        <v>0</v>
      </c>
      <c r="AF19" s="178">
        <v>0</v>
      </c>
      <c r="AG19" s="176">
        <v>0</v>
      </c>
      <c r="AH19" s="177">
        <v>0</v>
      </c>
      <c r="AI19" s="178">
        <v>0</v>
      </c>
      <c r="AJ19" s="176">
        <v>0</v>
      </c>
      <c r="AK19" s="177">
        <v>0</v>
      </c>
      <c r="AL19" s="178">
        <v>0</v>
      </c>
      <c r="AM19" s="176">
        <v>0</v>
      </c>
      <c r="AN19" s="177">
        <v>0</v>
      </c>
      <c r="AO19" s="178">
        <v>0</v>
      </c>
      <c r="AP19" s="176">
        <v>0</v>
      </c>
      <c r="AQ19" s="177">
        <v>0</v>
      </c>
      <c r="AR19" s="179">
        <v>0</v>
      </c>
      <c r="AS19" s="72"/>
      <c r="AT19" s="69"/>
      <c r="AU19" s="141"/>
    </row>
    <row r="20" spans="1:47" ht="15" customHeight="1">
      <c r="A20" s="59"/>
      <c r="B20" s="330"/>
      <c r="C20" s="191"/>
      <c r="D20" s="191"/>
      <c r="E20" s="195" t="s">
        <v>26</v>
      </c>
      <c r="F20" s="176">
        <f t="shared" si="0"/>
        <v>0</v>
      </c>
      <c r="G20" s="177">
        <f t="shared" si="1"/>
        <v>0</v>
      </c>
      <c r="H20" s="178">
        <v>0</v>
      </c>
      <c r="I20" s="176">
        <v>0</v>
      </c>
      <c r="J20" s="193">
        <v>0</v>
      </c>
      <c r="K20" s="178">
        <v>0</v>
      </c>
      <c r="L20" s="194">
        <v>0</v>
      </c>
      <c r="M20" s="193">
        <v>0</v>
      </c>
      <c r="N20" s="178">
        <v>0</v>
      </c>
      <c r="O20" s="194">
        <v>0</v>
      </c>
      <c r="P20" s="193">
        <v>0</v>
      </c>
      <c r="Q20" s="178">
        <v>0</v>
      </c>
      <c r="R20" s="194">
        <v>0</v>
      </c>
      <c r="S20" s="193">
        <v>0</v>
      </c>
      <c r="T20" s="178">
        <v>0</v>
      </c>
      <c r="U20" s="194">
        <v>0</v>
      </c>
      <c r="V20" s="177">
        <v>0</v>
      </c>
      <c r="W20" s="178">
        <v>0</v>
      </c>
      <c r="X20" s="176">
        <v>0</v>
      </c>
      <c r="Y20" s="177">
        <v>0</v>
      </c>
      <c r="Z20" s="178">
        <v>0</v>
      </c>
      <c r="AA20" s="176">
        <v>0</v>
      </c>
      <c r="AB20" s="177">
        <v>0</v>
      </c>
      <c r="AC20" s="178">
        <v>0</v>
      </c>
      <c r="AD20" s="176">
        <v>0</v>
      </c>
      <c r="AE20" s="177">
        <v>0</v>
      </c>
      <c r="AF20" s="178">
        <v>0</v>
      </c>
      <c r="AG20" s="176">
        <v>0</v>
      </c>
      <c r="AH20" s="177">
        <v>0</v>
      </c>
      <c r="AI20" s="178">
        <v>0</v>
      </c>
      <c r="AJ20" s="176">
        <v>0</v>
      </c>
      <c r="AK20" s="177">
        <v>0</v>
      </c>
      <c r="AL20" s="178">
        <v>0</v>
      </c>
      <c r="AM20" s="176">
        <v>0</v>
      </c>
      <c r="AN20" s="177">
        <v>0</v>
      </c>
      <c r="AO20" s="178">
        <v>0</v>
      </c>
      <c r="AP20" s="176">
        <v>0</v>
      </c>
      <c r="AQ20" s="177">
        <v>0</v>
      </c>
      <c r="AR20" s="179">
        <v>0</v>
      </c>
      <c r="AS20" s="72"/>
      <c r="AT20" s="69"/>
      <c r="AU20" s="141"/>
    </row>
    <row r="21" spans="1:47" ht="13.5" customHeight="1">
      <c r="A21" s="59"/>
      <c r="B21" s="330"/>
      <c r="C21" s="191"/>
      <c r="D21" s="196"/>
      <c r="E21" s="180" t="s">
        <v>66</v>
      </c>
      <c r="F21" s="197">
        <f>I21+L21+O21+R21+U21+X21+AA21+AD21+AG21+AJ21+AM21+AP21</f>
        <v>24399.3</v>
      </c>
      <c r="G21" s="198">
        <f t="shared" si="1"/>
        <v>5575.3</v>
      </c>
      <c r="H21" s="183">
        <f>G21/F21*100</f>
        <v>22.85024570377019</v>
      </c>
      <c r="I21" s="181">
        <v>1095.4</v>
      </c>
      <c r="J21" s="199">
        <v>535.7</v>
      </c>
      <c r="K21" s="183">
        <f>J21/I21*100</f>
        <v>48.90450976812124</v>
      </c>
      <c r="L21" s="200">
        <v>1860.3</v>
      </c>
      <c r="M21" s="199">
        <v>1960.7</v>
      </c>
      <c r="N21" s="183">
        <f>M21/L21*100</f>
        <v>105.39697898188464</v>
      </c>
      <c r="O21" s="200">
        <f>3744.6+6.2</f>
        <v>3750.7999999999997</v>
      </c>
      <c r="P21" s="199">
        <v>3078.9</v>
      </c>
      <c r="Q21" s="183">
        <f>P21/O21*100</f>
        <v>82.0864882158473</v>
      </c>
      <c r="R21" s="200">
        <v>2609.6</v>
      </c>
      <c r="S21" s="199">
        <v>0</v>
      </c>
      <c r="T21" s="183">
        <f t="shared" si="3"/>
        <v>0</v>
      </c>
      <c r="U21" s="200">
        <v>2255.5</v>
      </c>
      <c r="V21" s="182">
        <v>0</v>
      </c>
      <c r="W21" s="183">
        <f>V21/U21*100</f>
        <v>0</v>
      </c>
      <c r="X21" s="181">
        <v>2040.2</v>
      </c>
      <c r="Y21" s="182">
        <v>0</v>
      </c>
      <c r="Z21" s="183">
        <f t="shared" si="2"/>
        <v>0</v>
      </c>
      <c r="AA21" s="181">
        <v>2141.5</v>
      </c>
      <c r="AB21" s="182">
        <v>0</v>
      </c>
      <c r="AC21" s="183">
        <f>AB21/AA21*100</f>
        <v>0</v>
      </c>
      <c r="AD21" s="181">
        <v>2068.9</v>
      </c>
      <c r="AE21" s="182">
        <v>0</v>
      </c>
      <c r="AF21" s="183">
        <f>AE21/AD21*100</f>
        <v>0</v>
      </c>
      <c r="AG21" s="181">
        <f>1538+155.5</f>
        <v>1693.5</v>
      </c>
      <c r="AH21" s="182">
        <v>0</v>
      </c>
      <c r="AI21" s="183">
        <f>AH21/AG21*100</f>
        <v>0</v>
      </c>
      <c r="AJ21" s="201">
        <v>1698.2</v>
      </c>
      <c r="AK21" s="182">
        <v>0</v>
      </c>
      <c r="AL21" s="183">
        <f>AK21/AJ21*100</f>
        <v>0</v>
      </c>
      <c r="AM21" s="181">
        <v>1340.3</v>
      </c>
      <c r="AN21" s="182">
        <v>0</v>
      </c>
      <c r="AO21" s="183">
        <f>AN21/AM21*100</f>
        <v>0</v>
      </c>
      <c r="AP21" s="181">
        <v>1845.1</v>
      </c>
      <c r="AQ21" s="182">
        <v>0</v>
      </c>
      <c r="AR21" s="202">
        <f>AQ21/AP21*100</f>
        <v>0</v>
      </c>
      <c r="AS21" s="72"/>
      <c r="AT21" s="69"/>
      <c r="AU21" s="141"/>
    </row>
    <row r="22" spans="1:47" ht="107.25" customHeight="1">
      <c r="A22" s="54"/>
      <c r="B22" s="331"/>
      <c r="C22" s="196"/>
      <c r="D22" s="203"/>
      <c r="E22" s="190" t="s">
        <v>59</v>
      </c>
      <c r="F22" s="171">
        <f t="shared" si="0"/>
        <v>0</v>
      </c>
      <c r="G22" s="172">
        <f t="shared" si="1"/>
        <v>0</v>
      </c>
      <c r="H22" s="173">
        <v>0</v>
      </c>
      <c r="I22" s="171">
        <v>0</v>
      </c>
      <c r="J22" s="204">
        <v>0</v>
      </c>
      <c r="K22" s="173">
        <v>0</v>
      </c>
      <c r="L22" s="205">
        <v>0</v>
      </c>
      <c r="M22" s="204">
        <v>0</v>
      </c>
      <c r="N22" s="173">
        <v>0</v>
      </c>
      <c r="O22" s="205">
        <v>0</v>
      </c>
      <c r="P22" s="204">
        <v>0</v>
      </c>
      <c r="Q22" s="173">
        <v>0</v>
      </c>
      <c r="R22" s="205">
        <v>0</v>
      </c>
      <c r="S22" s="204">
        <v>0</v>
      </c>
      <c r="T22" s="173">
        <v>0</v>
      </c>
      <c r="U22" s="205">
        <v>0</v>
      </c>
      <c r="V22" s="172">
        <v>0</v>
      </c>
      <c r="W22" s="173">
        <v>0</v>
      </c>
      <c r="X22" s="171">
        <v>0</v>
      </c>
      <c r="Y22" s="172">
        <v>0</v>
      </c>
      <c r="Z22" s="173">
        <v>0</v>
      </c>
      <c r="AA22" s="171">
        <v>0</v>
      </c>
      <c r="AB22" s="172">
        <v>0</v>
      </c>
      <c r="AC22" s="173">
        <v>0</v>
      </c>
      <c r="AD22" s="171">
        <v>0</v>
      </c>
      <c r="AE22" s="172">
        <v>0</v>
      </c>
      <c r="AF22" s="173">
        <v>0</v>
      </c>
      <c r="AG22" s="171">
        <v>0</v>
      </c>
      <c r="AH22" s="172">
        <v>0</v>
      </c>
      <c r="AI22" s="173">
        <v>0</v>
      </c>
      <c r="AJ22" s="206">
        <v>0</v>
      </c>
      <c r="AK22" s="172">
        <v>0</v>
      </c>
      <c r="AL22" s="173">
        <v>0</v>
      </c>
      <c r="AM22" s="171">
        <v>0</v>
      </c>
      <c r="AN22" s="172">
        <v>0</v>
      </c>
      <c r="AO22" s="173">
        <v>0</v>
      </c>
      <c r="AP22" s="171">
        <v>0</v>
      </c>
      <c r="AQ22" s="172">
        <v>0</v>
      </c>
      <c r="AR22" s="173">
        <v>0</v>
      </c>
      <c r="AS22" s="73"/>
      <c r="AT22" s="70"/>
      <c r="AU22" s="57"/>
    </row>
    <row r="23" spans="1:46" ht="12.75" customHeight="1">
      <c r="A23" s="80" t="s">
        <v>30</v>
      </c>
      <c r="B23" s="329" t="s">
        <v>48</v>
      </c>
      <c r="C23" s="188" t="s">
        <v>22</v>
      </c>
      <c r="D23" s="207"/>
      <c r="E23" s="208" t="s">
        <v>24</v>
      </c>
      <c r="F23" s="181">
        <f t="shared" si="0"/>
        <v>26305.899999999998</v>
      </c>
      <c r="G23" s="182">
        <f t="shared" si="1"/>
        <v>5269.9</v>
      </c>
      <c r="H23" s="183">
        <f>G23/F23*100</f>
        <v>20.03314845719021</v>
      </c>
      <c r="I23" s="181">
        <f>I25+I26</f>
        <v>691.5</v>
      </c>
      <c r="J23" s="199">
        <f>J25+J26</f>
        <v>423.3</v>
      </c>
      <c r="K23" s="183">
        <f>J23/I23*100</f>
        <v>61.21475054229934</v>
      </c>
      <c r="L23" s="200">
        <f>L25+L26</f>
        <v>2568.1</v>
      </c>
      <c r="M23" s="199">
        <f>M25+M26</f>
        <v>2047.7</v>
      </c>
      <c r="N23" s="183">
        <f>M23/L23*100</f>
        <v>79.73599158911257</v>
      </c>
      <c r="O23" s="200">
        <f>O25+O26</f>
        <v>4114.1</v>
      </c>
      <c r="P23" s="199">
        <f>P25+P26</f>
        <v>2798.9</v>
      </c>
      <c r="Q23" s="183">
        <f>P23/O23*100</f>
        <v>68.03189032838287</v>
      </c>
      <c r="R23" s="200">
        <f>R25+R26</f>
        <v>2653.2</v>
      </c>
      <c r="S23" s="199">
        <f>S25+S26</f>
        <v>0</v>
      </c>
      <c r="T23" s="183">
        <f t="shared" si="3"/>
        <v>0</v>
      </c>
      <c r="U23" s="200">
        <f>U25+U26</f>
        <v>1934.7</v>
      </c>
      <c r="V23" s="182">
        <f>V25+V26</f>
        <v>0</v>
      </c>
      <c r="W23" s="183">
        <f>V23/U23*100</f>
        <v>0</v>
      </c>
      <c r="X23" s="181">
        <f>X25+X26</f>
        <v>2178.1</v>
      </c>
      <c r="Y23" s="182">
        <f>Y25+Y26</f>
        <v>0</v>
      </c>
      <c r="Z23" s="183">
        <v>0</v>
      </c>
      <c r="AA23" s="181">
        <f>AA25+AA26</f>
        <v>2241</v>
      </c>
      <c r="AB23" s="182">
        <f>AB25+AB26</f>
        <v>0</v>
      </c>
      <c r="AC23" s="183">
        <f>AB23/AA23*100</f>
        <v>0</v>
      </c>
      <c r="AD23" s="181">
        <f>AD25+AD26</f>
        <v>2058.6</v>
      </c>
      <c r="AE23" s="182">
        <f>AE25+AE26</f>
        <v>0</v>
      </c>
      <c r="AF23" s="183">
        <f>AE23/AD23*100</f>
        <v>0</v>
      </c>
      <c r="AG23" s="181">
        <f>AG25+AG26</f>
        <v>1818.1000000000001</v>
      </c>
      <c r="AH23" s="182">
        <f>AH25+AH26</f>
        <v>0</v>
      </c>
      <c r="AI23" s="183">
        <f>AH23/AG23*100</f>
        <v>0</v>
      </c>
      <c r="AJ23" s="181">
        <f>AJ25+AJ26</f>
        <v>1824.1</v>
      </c>
      <c r="AK23" s="182">
        <f>AK25+AK26</f>
        <v>0</v>
      </c>
      <c r="AL23" s="183">
        <v>0</v>
      </c>
      <c r="AM23" s="181">
        <f>AM25+AM26</f>
        <v>1553.1</v>
      </c>
      <c r="AN23" s="182">
        <f>AN25+AN26</f>
        <v>0</v>
      </c>
      <c r="AO23" s="183">
        <f>AN23/AM23*100</f>
        <v>0</v>
      </c>
      <c r="AP23" s="181">
        <f>AP25+AP26</f>
        <v>2671.3</v>
      </c>
      <c r="AQ23" s="182">
        <f>AQ25+AQ26</f>
        <v>0</v>
      </c>
      <c r="AR23" s="209">
        <f>AQ23/AP23*100</f>
        <v>0</v>
      </c>
      <c r="AS23" s="77"/>
      <c r="AT23" s="146" t="s">
        <v>70</v>
      </c>
    </row>
    <row r="24" spans="1:46" ht="15" customHeight="1">
      <c r="A24" s="81"/>
      <c r="B24" s="330"/>
      <c r="C24" s="191"/>
      <c r="D24" s="210"/>
      <c r="E24" s="211" t="s">
        <v>58</v>
      </c>
      <c r="F24" s="171">
        <f t="shared" si="0"/>
        <v>0</v>
      </c>
      <c r="G24" s="172">
        <f t="shared" si="1"/>
        <v>0</v>
      </c>
      <c r="H24" s="173">
        <v>0</v>
      </c>
      <c r="I24" s="171">
        <v>0</v>
      </c>
      <c r="J24" s="204">
        <v>0</v>
      </c>
      <c r="K24" s="173">
        <v>0</v>
      </c>
      <c r="L24" s="205">
        <v>0</v>
      </c>
      <c r="M24" s="204">
        <v>0</v>
      </c>
      <c r="N24" s="173">
        <v>0</v>
      </c>
      <c r="O24" s="205">
        <v>0</v>
      </c>
      <c r="P24" s="204">
        <v>0</v>
      </c>
      <c r="Q24" s="173">
        <v>0</v>
      </c>
      <c r="R24" s="205">
        <v>0</v>
      </c>
      <c r="S24" s="204">
        <v>0</v>
      </c>
      <c r="T24" s="173">
        <v>0</v>
      </c>
      <c r="U24" s="205">
        <v>0</v>
      </c>
      <c r="V24" s="172">
        <v>0</v>
      </c>
      <c r="W24" s="173">
        <v>0</v>
      </c>
      <c r="X24" s="171">
        <v>0</v>
      </c>
      <c r="Y24" s="172">
        <v>0</v>
      </c>
      <c r="Z24" s="173">
        <v>0</v>
      </c>
      <c r="AA24" s="171">
        <v>0</v>
      </c>
      <c r="AB24" s="172">
        <v>0</v>
      </c>
      <c r="AC24" s="173">
        <v>0</v>
      </c>
      <c r="AD24" s="171">
        <v>0</v>
      </c>
      <c r="AE24" s="172">
        <v>0</v>
      </c>
      <c r="AF24" s="173">
        <v>0</v>
      </c>
      <c r="AG24" s="171">
        <v>0</v>
      </c>
      <c r="AH24" s="172">
        <v>0</v>
      </c>
      <c r="AI24" s="173">
        <v>0</v>
      </c>
      <c r="AJ24" s="171">
        <v>0</v>
      </c>
      <c r="AK24" s="172">
        <v>0</v>
      </c>
      <c r="AL24" s="173">
        <v>0</v>
      </c>
      <c r="AM24" s="171">
        <v>0</v>
      </c>
      <c r="AN24" s="172">
        <v>0</v>
      </c>
      <c r="AO24" s="173">
        <v>0</v>
      </c>
      <c r="AP24" s="171">
        <v>0</v>
      </c>
      <c r="AQ24" s="172">
        <v>0</v>
      </c>
      <c r="AR24" s="173">
        <v>0</v>
      </c>
      <c r="AS24" s="78"/>
      <c r="AT24" s="84"/>
    </row>
    <row r="25" spans="1:46" ht="15.75" customHeight="1">
      <c r="A25" s="81"/>
      <c r="B25" s="330"/>
      <c r="C25" s="191"/>
      <c r="D25" s="212"/>
      <c r="E25" s="195" t="s">
        <v>26</v>
      </c>
      <c r="F25" s="176">
        <f t="shared" si="0"/>
        <v>0</v>
      </c>
      <c r="G25" s="177">
        <f t="shared" si="1"/>
        <v>0</v>
      </c>
      <c r="H25" s="178">
        <v>0</v>
      </c>
      <c r="I25" s="176">
        <v>0</v>
      </c>
      <c r="J25" s="193">
        <v>0</v>
      </c>
      <c r="K25" s="178">
        <v>0</v>
      </c>
      <c r="L25" s="194">
        <v>0</v>
      </c>
      <c r="M25" s="193">
        <v>0</v>
      </c>
      <c r="N25" s="178">
        <v>0</v>
      </c>
      <c r="O25" s="194">
        <v>0</v>
      </c>
      <c r="P25" s="193">
        <v>0</v>
      </c>
      <c r="Q25" s="178">
        <v>0</v>
      </c>
      <c r="R25" s="194">
        <v>0</v>
      </c>
      <c r="S25" s="193">
        <v>0</v>
      </c>
      <c r="T25" s="178">
        <v>0</v>
      </c>
      <c r="U25" s="194">
        <v>0</v>
      </c>
      <c r="V25" s="177">
        <v>0</v>
      </c>
      <c r="W25" s="178">
        <v>0</v>
      </c>
      <c r="X25" s="176">
        <v>0</v>
      </c>
      <c r="Y25" s="177">
        <v>0</v>
      </c>
      <c r="Z25" s="178">
        <v>0</v>
      </c>
      <c r="AA25" s="176">
        <v>0</v>
      </c>
      <c r="AB25" s="177">
        <v>0</v>
      </c>
      <c r="AC25" s="178">
        <v>0</v>
      </c>
      <c r="AD25" s="176">
        <v>0</v>
      </c>
      <c r="AE25" s="177">
        <v>0</v>
      </c>
      <c r="AF25" s="178">
        <v>0</v>
      </c>
      <c r="AG25" s="176">
        <v>0</v>
      </c>
      <c r="AH25" s="177">
        <v>0</v>
      </c>
      <c r="AI25" s="178">
        <v>0</v>
      </c>
      <c r="AJ25" s="176">
        <v>0</v>
      </c>
      <c r="AK25" s="177">
        <v>0</v>
      </c>
      <c r="AL25" s="178">
        <v>0</v>
      </c>
      <c r="AM25" s="176">
        <v>0</v>
      </c>
      <c r="AN25" s="177">
        <v>0</v>
      </c>
      <c r="AO25" s="178">
        <v>0</v>
      </c>
      <c r="AP25" s="176">
        <v>0</v>
      </c>
      <c r="AQ25" s="177">
        <v>0</v>
      </c>
      <c r="AR25" s="178">
        <v>0</v>
      </c>
      <c r="AS25" s="78"/>
      <c r="AT25" s="84"/>
    </row>
    <row r="26" spans="1:46" ht="13.5" customHeight="1">
      <c r="A26" s="81"/>
      <c r="B26" s="330"/>
      <c r="C26" s="196"/>
      <c r="D26" s="213"/>
      <c r="E26" s="180" t="s">
        <v>66</v>
      </c>
      <c r="F26" s="197">
        <f t="shared" si="0"/>
        <v>26305.899999999998</v>
      </c>
      <c r="G26" s="198">
        <f t="shared" si="1"/>
        <v>5269.9</v>
      </c>
      <c r="H26" s="183">
        <f>G26/F26*100</f>
        <v>20.03314845719021</v>
      </c>
      <c r="I26" s="181">
        <v>691.5</v>
      </c>
      <c r="J26" s="199">
        <v>423.3</v>
      </c>
      <c r="K26" s="183">
        <f>J26/I26*100</f>
        <v>61.21475054229934</v>
      </c>
      <c r="L26" s="200">
        <v>2568.1</v>
      </c>
      <c r="M26" s="199">
        <v>2047.7</v>
      </c>
      <c r="N26" s="183">
        <f>M26/L26*100</f>
        <v>79.73599158911257</v>
      </c>
      <c r="O26" s="200">
        <v>4114.1</v>
      </c>
      <c r="P26" s="199">
        <v>2798.9</v>
      </c>
      <c r="Q26" s="183">
        <f>P26/O26*100</f>
        <v>68.03189032838287</v>
      </c>
      <c r="R26" s="200">
        <v>2653.2</v>
      </c>
      <c r="S26" s="199">
        <v>0</v>
      </c>
      <c r="T26" s="183">
        <f t="shared" si="3"/>
        <v>0</v>
      </c>
      <c r="U26" s="200">
        <v>1934.7</v>
      </c>
      <c r="V26" s="182">
        <v>0</v>
      </c>
      <c r="W26" s="183">
        <f>V26/U26*100</f>
        <v>0</v>
      </c>
      <c r="X26" s="181">
        <f>2178+0.1</f>
        <v>2178.1</v>
      </c>
      <c r="Y26" s="182">
        <v>0</v>
      </c>
      <c r="Z26" s="183">
        <v>0</v>
      </c>
      <c r="AA26" s="181">
        <v>2241</v>
      </c>
      <c r="AB26" s="182">
        <v>0</v>
      </c>
      <c r="AC26" s="183">
        <f>AB26/AA26*100</f>
        <v>0</v>
      </c>
      <c r="AD26" s="181">
        <v>2058.6</v>
      </c>
      <c r="AE26" s="182">
        <v>0</v>
      </c>
      <c r="AF26" s="183">
        <f>AE26/AD26*100</f>
        <v>0</v>
      </c>
      <c r="AG26" s="181">
        <f>1818.2-0.1</f>
        <v>1818.1000000000001</v>
      </c>
      <c r="AH26" s="182">
        <v>0</v>
      </c>
      <c r="AI26" s="183">
        <f>AH26/AG26*100</f>
        <v>0</v>
      </c>
      <c r="AJ26" s="181">
        <v>1824.1</v>
      </c>
      <c r="AK26" s="182">
        <v>0</v>
      </c>
      <c r="AL26" s="183">
        <f>AK26/AJ26*100</f>
        <v>0</v>
      </c>
      <c r="AM26" s="181">
        <v>1553.1</v>
      </c>
      <c r="AN26" s="182">
        <v>0</v>
      </c>
      <c r="AO26" s="183">
        <f>AN26/AM26*100</f>
        <v>0</v>
      </c>
      <c r="AP26" s="181">
        <v>2671.3</v>
      </c>
      <c r="AQ26" s="182">
        <v>0</v>
      </c>
      <c r="AR26" s="183">
        <f>AQ26/AP26*100</f>
        <v>0</v>
      </c>
      <c r="AS26" s="78"/>
      <c r="AT26" s="84"/>
    </row>
    <row r="27" spans="1:46" ht="52.5" customHeight="1" hidden="1" thickBot="1">
      <c r="A27" s="81"/>
      <c r="B27" s="330"/>
      <c r="C27" s="214"/>
      <c r="D27" s="215"/>
      <c r="E27" s="216"/>
      <c r="F27" s="201"/>
      <c r="G27" s="182"/>
      <c r="H27" s="183"/>
      <c r="I27" s="181"/>
      <c r="J27" s="217"/>
      <c r="K27" s="183"/>
      <c r="L27" s="201"/>
      <c r="M27" s="199"/>
      <c r="N27" s="183"/>
      <c r="O27" s="200"/>
      <c r="P27" s="217"/>
      <c r="Q27" s="183"/>
      <c r="R27" s="201"/>
      <c r="S27" s="199"/>
      <c r="T27" s="183"/>
      <c r="U27" s="200"/>
      <c r="V27" s="217"/>
      <c r="W27" s="183"/>
      <c r="X27" s="200"/>
      <c r="Y27" s="182"/>
      <c r="Z27" s="183"/>
      <c r="AA27" s="181"/>
      <c r="AB27" s="182"/>
      <c r="AC27" s="183"/>
      <c r="AD27" s="201"/>
      <c r="AE27" s="182"/>
      <c r="AF27" s="183"/>
      <c r="AG27" s="181"/>
      <c r="AH27" s="182"/>
      <c r="AI27" s="183"/>
      <c r="AJ27" s="181"/>
      <c r="AK27" s="182"/>
      <c r="AL27" s="183"/>
      <c r="AM27" s="181"/>
      <c r="AN27" s="182"/>
      <c r="AO27" s="183"/>
      <c r="AP27" s="181"/>
      <c r="AQ27" s="182"/>
      <c r="AR27" s="184"/>
      <c r="AS27" s="78"/>
      <c r="AT27" s="84"/>
    </row>
    <row r="28" spans="1:46" ht="15.75" customHeight="1" hidden="1" thickBot="1">
      <c r="A28" s="81"/>
      <c r="B28" s="330"/>
      <c r="C28" s="188" t="s">
        <v>36</v>
      </c>
      <c r="D28" s="207"/>
      <c r="E28" s="218" t="s">
        <v>24</v>
      </c>
      <c r="F28" s="219">
        <v>0</v>
      </c>
      <c r="G28" s="220">
        <v>0</v>
      </c>
      <c r="H28" s="221">
        <v>0</v>
      </c>
      <c r="I28" s="222">
        <f>I29+I30</f>
        <v>0</v>
      </c>
      <c r="J28" s="223">
        <f>J29+J30</f>
        <v>0</v>
      </c>
      <c r="K28" s="221">
        <v>0</v>
      </c>
      <c r="L28" s="219">
        <f>L29+L30</f>
        <v>0</v>
      </c>
      <c r="M28" s="224">
        <f>M29+M30</f>
        <v>0</v>
      </c>
      <c r="N28" s="221">
        <v>0</v>
      </c>
      <c r="O28" s="225">
        <f>O29+O30</f>
        <v>0</v>
      </c>
      <c r="P28" s="223">
        <f>P29+P30</f>
        <v>0</v>
      </c>
      <c r="Q28" s="221">
        <v>0</v>
      </c>
      <c r="R28" s="219">
        <f>R29+R30</f>
        <v>0</v>
      </c>
      <c r="S28" s="224">
        <f>S29+S30</f>
        <v>0</v>
      </c>
      <c r="T28" s="221">
        <v>0</v>
      </c>
      <c r="U28" s="225">
        <f>U29+U30</f>
        <v>0</v>
      </c>
      <c r="V28" s="223">
        <f>V29+V30</f>
        <v>0</v>
      </c>
      <c r="W28" s="221">
        <v>0</v>
      </c>
      <c r="X28" s="225">
        <f>X29+X30</f>
        <v>0</v>
      </c>
      <c r="Y28" s="220">
        <f>Y29+Y30</f>
        <v>0</v>
      </c>
      <c r="Z28" s="221">
        <v>0</v>
      </c>
      <c r="AA28" s="222">
        <f>AA29+AA30</f>
        <v>0</v>
      </c>
      <c r="AB28" s="220">
        <f>AB29+AB30</f>
        <v>0</v>
      </c>
      <c r="AC28" s="221">
        <v>0</v>
      </c>
      <c r="AD28" s="219">
        <f>AD29+AD30</f>
        <v>0</v>
      </c>
      <c r="AE28" s="220">
        <f>AE29+AE30</f>
        <v>0</v>
      </c>
      <c r="AF28" s="221">
        <v>0</v>
      </c>
      <c r="AG28" s="222">
        <f>AG29+AG30</f>
        <v>0</v>
      </c>
      <c r="AH28" s="220">
        <f>AH29+AH30</f>
        <v>0</v>
      </c>
      <c r="AI28" s="221">
        <v>0</v>
      </c>
      <c r="AJ28" s="222">
        <f>AJ29+AJ30</f>
        <v>0</v>
      </c>
      <c r="AK28" s="220">
        <f>AK29+AK30</f>
        <v>0</v>
      </c>
      <c r="AL28" s="221">
        <v>0</v>
      </c>
      <c r="AM28" s="222">
        <f>AM29+AM30</f>
        <v>0</v>
      </c>
      <c r="AN28" s="220">
        <f>AN29+AN30</f>
        <v>0</v>
      </c>
      <c r="AO28" s="221">
        <v>0</v>
      </c>
      <c r="AP28" s="222">
        <f>AP29+AP30</f>
        <v>0</v>
      </c>
      <c r="AQ28" s="220">
        <f>AQ29+AQ30</f>
        <v>0</v>
      </c>
      <c r="AR28" s="226">
        <v>0</v>
      </c>
      <c r="AS28" s="78"/>
      <c r="AT28" s="84"/>
    </row>
    <row r="29" spans="1:46" ht="15.75" customHeight="1" hidden="1">
      <c r="A29" s="81"/>
      <c r="B29" s="330"/>
      <c r="C29" s="191"/>
      <c r="D29" s="210"/>
      <c r="E29" s="195" t="s">
        <v>26</v>
      </c>
      <c r="F29" s="227">
        <v>0</v>
      </c>
      <c r="G29" s="177">
        <v>0</v>
      </c>
      <c r="H29" s="178">
        <v>0</v>
      </c>
      <c r="I29" s="176"/>
      <c r="J29" s="228"/>
      <c r="K29" s="178">
        <v>0</v>
      </c>
      <c r="L29" s="229"/>
      <c r="M29" s="193"/>
      <c r="N29" s="178">
        <v>0</v>
      </c>
      <c r="O29" s="194"/>
      <c r="P29" s="228"/>
      <c r="Q29" s="178">
        <v>0</v>
      </c>
      <c r="R29" s="229"/>
      <c r="S29" s="193"/>
      <c r="T29" s="178">
        <v>0</v>
      </c>
      <c r="U29" s="194"/>
      <c r="V29" s="228"/>
      <c r="W29" s="178">
        <v>0</v>
      </c>
      <c r="X29" s="194"/>
      <c r="Y29" s="177"/>
      <c r="Z29" s="178">
        <v>0</v>
      </c>
      <c r="AA29" s="176"/>
      <c r="AB29" s="177"/>
      <c r="AC29" s="178">
        <v>0</v>
      </c>
      <c r="AD29" s="229"/>
      <c r="AE29" s="177"/>
      <c r="AF29" s="178">
        <v>0</v>
      </c>
      <c r="AG29" s="176"/>
      <c r="AH29" s="177"/>
      <c r="AI29" s="178">
        <v>0</v>
      </c>
      <c r="AJ29" s="176"/>
      <c r="AK29" s="177"/>
      <c r="AL29" s="178">
        <v>0</v>
      </c>
      <c r="AM29" s="176"/>
      <c r="AN29" s="177"/>
      <c r="AO29" s="178">
        <v>0</v>
      </c>
      <c r="AP29" s="176"/>
      <c r="AQ29" s="177"/>
      <c r="AR29" s="178">
        <v>0</v>
      </c>
      <c r="AS29" s="78"/>
      <c r="AT29" s="84"/>
    </row>
    <row r="30" spans="1:46" ht="57" customHeight="1" hidden="1" thickBot="1">
      <c r="A30" s="81"/>
      <c r="B30" s="330"/>
      <c r="C30" s="230"/>
      <c r="D30" s="231"/>
      <c r="E30" s="232" t="s">
        <v>25</v>
      </c>
      <c r="F30" s="233">
        <v>0</v>
      </c>
      <c r="G30" s="234">
        <v>0</v>
      </c>
      <c r="H30" s="235">
        <v>0</v>
      </c>
      <c r="I30" s="236"/>
      <c r="J30" s="237"/>
      <c r="K30" s="235">
        <v>0</v>
      </c>
      <c r="L30" s="233"/>
      <c r="M30" s="238"/>
      <c r="N30" s="235">
        <v>0</v>
      </c>
      <c r="O30" s="239"/>
      <c r="P30" s="237"/>
      <c r="Q30" s="235">
        <v>0</v>
      </c>
      <c r="R30" s="233"/>
      <c r="S30" s="238"/>
      <c r="T30" s="235">
        <v>0</v>
      </c>
      <c r="U30" s="239"/>
      <c r="V30" s="237"/>
      <c r="W30" s="235">
        <v>0</v>
      </c>
      <c r="X30" s="239"/>
      <c r="Y30" s="234"/>
      <c r="Z30" s="235">
        <v>0</v>
      </c>
      <c r="AA30" s="236"/>
      <c r="AB30" s="234"/>
      <c r="AC30" s="235">
        <v>0</v>
      </c>
      <c r="AD30" s="233"/>
      <c r="AE30" s="234"/>
      <c r="AF30" s="235">
        <v>0</v>
      </c>
      <c r="AG30" s="236"/>
      <c r="AH30" s="234"/>
      <c r="AI30" s="235">
        <v>0</v>
      </c>
      <c r="AJ30" s="236"/>
      <c r="AK30" s="234"/>
      <c r="AL30" s="235">
        <v>0</v>
      </c>
      <c r="AM30" s="236"/>
      <c r="AN30" s="234"/>
      <c r="AO30" s="235">
        <v>0</v>
      </c>
      <c r="AP30" s="236"/>
      <c r="AQ30" s="234"/>
      <c r="AR30" s="235">
        <v>0</v>
      </c>
      <c r="AS30" s="78"/>
      <c r="AT30" s="84"/>
    </row>
    <row r="31" spans="1:46" ht="15.75" customHeight="1" hidden="1">
      <c r="A31" s="81"/>
      <c r="B31" s="330"/>
      <c r="C31" s="240" t="s">
        <v>33</v>
      </c>
      <c r="D31" s="241"/>
      <c r="E31" s="241"/>
      <c r="F31" s="241"/>
      <c r="G31" s="241"/>
      <c r="H31" s="241"/>
      <c r="I31" s="241"/>
      <c r="J31" s="241"/>
      <c r="K31" s="241"/>
      <c r="L31" s="241"/>
      <c r="M31" s="241"/>
      <c r="N31" s="241"/>
      <c r="O31" s="241"/>
      <c r="P31" s="241"/>
      <c r="Q31" s="241"/>
      <c r="R31" s="241"/>
      <c r="S31" s="241"/>
      <c r="T31" s="241"/>
      <c r="U31" s="241"/>
      <c r="V31" s="241"/>
      <c r="W31" s="241"/>
      <c r="X31" s="242"/>
      <c r="Y31" s="177"/>
      <c r="Z31" s="243"/>
      <c r="AA31" s="244"/>
      <c r="AB31" s="243"/>
      <c r="AC31" s="243"/>
      <c r="AD31" s="245"/>
      <c r="AE31" s="243"/>
      <c r="AF31" s="243"/>
      <c r="AG31" s="244"/>
      <c r="AH31" s="243"/>
      <c r="AI31" s="243"/>
      <c r="AJ31" s="244"/>
      <c r="AK31" s="243"/>
      <c r="AL31" s="243"/>
      <c r="AM31" s="244"/>
      <c r="AN31" s="243"/>
      <c r="AO31" s="243"/>
      <c r="AP31" s="243"/>
      <c r="AQ31" s="243"/>
      <c r="AR31" s="243"/>
      <c r="AS31" s="78"/>
      <c r="AT31" s="84"/>
    </row>
    <row r="32" spans="1:46" ht="0.75" customHeight="1" hidden="1" thickBot="1">
      <c r="A32" s="81"/>
      <c r="B32" s="330"/>
      <c r="C32" s="246" t="s">
        <v>37</v>
      </c>
      <c r="D32" s="247"/>
      <c r="E32" s="247"/>
      <c r="F32" s="247"/>
      <c r="G32" s="247"/>
      <c r="H32" s="247"/>
      <c r="I32" s="247"/>
      <c r="J32" s="247"/>
      <c r="K32" s="247"/>
      <c r="L32" s="247"/>
      <c r="M32" s="247"/>
      <c r="N32" s="247"/>
      <c r="O32" s="247"/>
      <c r="P32" s="247"/>
      <c r="Q32" s="247"/>
      <c r="R32" s="247"/>
      <c r="S32" s="247"/>
      <c r="T32" s="247"/>
      <c r="U32" s="247"/>
      <c r="V32" s="247"/>
      <c r="W32" s="247"/>
      <c r="X32" s="248"/>
      <c r="Y32" s="198"/>
      <c r="Z32" s="249"/>
      <c r="AA32" s="250"/>
      <c r="AB32" s="249"/>
      <c r="AC32" s="249"/>
      <c r="AD32" s="251"/>
      <c r="AE32" s="249"/>
      <c r="AF32" s="249"/>
      <c r="AG32" s="250"/>
      <c r="AH32" s="249"/>
      <c r="AI32" s="249"/>
      <c r="AJ32" s="250"/>
      <c r="AK32" s="249"/>
      <c r="AL32" s="249"/>
      <c r="AM32" s="250"/>
      <c r="AN32" s="249"/>
      <c r="AO32" s="249"/>
      <c r="AP32" s="249"/>
      <c r="AQ32" s="249"/>
      <c r="AR32" s="249"/>
      <c r="AS32" s="78"/>
      <c r="AT32" s="84"/>
    </row>
    <row r="33" spans="1:46" ht="24" customHeight="1" thickBot="1">
      <c r="A33" s="82"/>
      <c r="B33" s="330"/>
      <c r="C33" s="252"/>
      <c r="D33" s="253"/>
      <c r="E33" s="175" t="s">
        <v>59</v>
      </c>
      <c r="F33" s="254">
        <f aca="true" t="shared" si="4" ref="F33:G38">I33+L33+O33+R33+U33+X33+AA33+AD33+AG33+AJ33+AM33+AP33</f>
        <v>0</v>
      </c>
      <c r="G33" s="255">
        <f t="shared" si="4"/>
        <v>0</v>
      </c>
      <c r="H33" s="175">
        <v>0</v>
      </c>
      <c r="I33" s="256">
        <v>0</v>
      </c>
      <c r="J33" s="257">
        <v>0</v>
      </c>
      <c r="K33" s="175">
        <v>0</v>
      </c>
      <c r="L33" s="256">
        <v>0</v>
      </c>
      <c r="M33" s="257">
        <v>0</v>
      </c>
      <c r="N33" s="175">
        <v>0</v>
      </c>
      <c r="O33" s="256">
        <v>0</v>
      </c>
      <c r="P33" s="257">
        <v>0</v>
      </c>
      <c r="Q33" s="175">
        <v>0</v>
      </c>
      <c r="R33" s="256">
        <v>0</v>
      </c>
      <c r="S33" s="257">
        <v>0</v>
      </c>
      <c r="T33" s="175">
        <v>0</v>
      </c>
      <c r="U33" s="256">
        <v>0</v>
      </c>
      <c r="V33" s="257">
        <v>0</v>
      </c>
      <c r="W33" s="175">
        <v>0</v>
      </c>
      <c r="X33" s="256">
        <v>0</v>
      </c>
      <c r="Y33" s="172">
        <v>0</v>
      </c>
      <c r="Z33" s="173">
        <v>0</v>
      </c>
      <c r="AA33" s="258">
        <v>0</v>
      </c>
      <c r="AB33" s="172">
        <v>0</v>
      </c>
      <c r="AC33" s="173">
        <v>0</v>
      </c>
      <c r="AD33" s="258">
        <v>0</v>
      </c>
      <c r="AE33" s="172">
        <v>0</v>
      </c>
      <c r="AF33" s="173">
        <v>0</v>
      </c>
      <c r="AG33" s="258">
        <v>0</v>
      </c>
      <c r="AH33" s="172">
        <v>0</v>
      </c>
      <c r="AI33" s="173">
        <v>0</v>
      </c>
      <c r="AJ33" s="258">
        <v>0</v>
      </c>
      <c r="AK33" s="172">
        <v>0</v>
      </c>
      <c r="AL33" s="173">
        <v>0</v>
      </c>
      <c r="AM33" s="258">
        <v>0</v>
      </c>
      <c r="AN33" s="172">
        <v>0</v>
      </c>
      <c r="AO33" s="173">
        <v>0</v>
      </c>
      <c r="AP33" s="171">
        <v>0</v>
      </c>
      <c r="AQ33" s="172">
        <v>0</v>
      </c>
      <c r="AR33" s="173">
        <v>0</v>
      </c>
      <c r="AS33" s="79"/>
      <c r="AT33" s="84"/>
    </row>
    <row r="34" spans="1:46" ht="15.75" customHeight="1">
      <c r="A34" s="137" t="s">
        <v>78</v>
      </c>
      <c r="B34" s="329" t="s">
        <v>49</v>
      </c>
      <c r="C34" s="188" t="s">
        <v>57</v>
      </c>
      <c r="D34" s="188"/>
      <c r="E34" s="211" t="s">
        <v>24</v>
      </c>
      <c r="F34" s="259">
        <f t="shared" si="4"/>
        <v>284.9</v>
      </c>
      <c r="G34" s="172">
        <f t="shared" si="4"/>
        <v>0</v>
      </c>
      <c r="H34" s="260">
        <f>G34/F34*100</f>
        <v>0</v>
      </c>
      <c r="I34" s="171">
        <f>I37</f>
        <v>0</v>
      </c>
      <c r="J34" s="172">
        <f>J37</f>
        <v>0</v>
      </c>
      <c r="K34" s="173">
        <v>0</v>
      </c>
      <c r="L34" s="171">
        <f>L37</f>
        <v>0</v>
      </c>
      <c r="M34" s="172">
        <f>M37</f>
        <v>0</v>
      </c>
      <c r="N34" s="173">
        <v>0</v>
      </c>
      <c r="O34" s="171">
        <f>O37</f>
        <v>0</v>
      </c>
      <c r="P34" s="172">
        <f>P37</f>
        <v>0</v>
      </c>
      <c r="Q34" s="173">
        <v>0</v>
      </c>
      <c r="R34" s="171">
        <f>R37</f>
        <v>102.5</v>
      </c>
      <c r="S34" s="172">
        <f>S37</f>
        <v>0</v>
      </c>
      <c r="T34" s="173">
        <v>0</v>
      </c>
      <c r="U34" s="259">
        <f>U37</f>
        <v>40</v>
      </c>
      <c r="V34" s="261">
        <f>V37</f>
        <v>0</v>
      </c>
      <c r="W34" s="173">
        <f>V34/U34*100</f>
        <v>0</v>
      </c>
      <c r="X34" s="171">
        <f>X37</f>
        <v>0</v>
      </c>
      <c r="Y34" s="172">
        <f>Y37</f>
        <v>0</v>
      </c>
      <c r="Z34" s="173">
        <v>0</v>
      </c>
      <c r="AA34" s="171">
        <f>AA37</f>
        <v>0</v>
      </c>
      <c r="AB34" s="172">
        <f>AB37</f>
        <v>0</v>
      </c>
      <c r="AC34" s="173">
        <v>0</v>
      </c>
      <c r="AD34" s="171">
        <f>AD37</f>
        <v>51.2</v>
      </c>
      <c r="AE34" s="172">
        <f>AE37</f>
        <v>0</v>
      </c>
      <c r="AF34" s="173">
        <f>AE34/AD34*100</f>
        <v>0</v>
      </c>
      <c r="AG34" s="171">
        <f>AG37</f>
        <v>20</v>
      </c>
      <c r="AH34" s="172">
        <f>AH37</f>
        <v>0</v>
      </c>
      <c r="AI34" s="173">
        <f>AH34/AG34*100</f>
        <v>0</v>
      </c>
      <c r="AJ34" s="171">
        <f>AJ37</f>
        <v>0</v>
      </c>
      <c r="AK34" s="172">
        <f>AK37</f>
        <v>0</v>
      </c>
      <c r="AL34" s="173">
        <v>0</v>
      </c>
      <c r="AM34" s="171">
        <f>AM37</f>
        <v>0</v>
      </c>
      <c r="AN34" s="172">
        <f>AN37</f>
        <v>0</v>
      </c>
      <c r="AO34" s="173">
        <v>0</v>
      </c>
      <c r="AP34" s="171">
        <f>AP37</f>
        <v>71.2</v>
      </c>
      <c r="AQ34" s="172">
        <f>AQ37</f>
        <v>0</v>
      </c>
      <c r="AR34" s="173">
        <v>0</v>
      </c>
      <c r="AS34" s="68" t="s">
        <v>69</v>
      </c>
      <c r="AT34" s="68"/>
    </row>
    <row r="35" spans="1:46" ht="15.75" customHeight="1">
      <c r="A35" s="138"/>
      <c r="B35" s="330"/>
      <c r="C35" s="191"/>
      <c r="D35" s="191"/>
      <c r="E35" s="211" t="s">
        <v>58</v>
      </c>
      <c r="F35" s="259">
        <f t="shared" si="4"/>
        <v>0</v>
      </c>
      <c r="G35" s="172">
        <f t="shared" si="4"/>
        <v>0</v>
      </c>
      <c r="H35" s="260">
        <v>0</v>
      </c>
      <c r="I35" s="171">
        <v>0</v>
      </c>
      <c r="J35" s="172">
        <v>0</v>
      </c>
      <c r="K35" s="173">
        <v>0</v>
      </c>
      <c r="L35" s="171">
        <v>0</v>
      </c>
      <c r="M35" s="172">
        <v>0</v>
      </c>
      <c r="N35" s="173">
        <v>0</v>
      </c>
      <c r="O35" s="171">
        <v>0</v>
      </c>
      <c r="P35" s="172">
        <v>0</v>
      </c>
      <c r="Q35" s="173">
        <v>0</v>
      </c>
      <c r="R35" s="171">
        <v>0</v>
      </c>
      <c r="S35" s="172">
        <v>0</v>
      </c>
      <c r="T35" s="173">
        <v>0</v>
      </c>
      <c r="U35" s="259">
        <v>0</v>
      </c>
      <c r="V35" s="261">
        <v>0</v>
      </c>
      <c r="W35" s="173">
        <v>0</v>
      </c>
      <c r="X35" s="171">
        <v>0</v>
      </c>
      <c r="Y35" s="172">
        <v>0</v>
      </c>
      <c r="Z35" s="173">
        <v>0</v>
      </c>
      <c r="AA35" s="171">
        <v>0</v>
      </c>
      <c r="AB35" s="172">
        <v>0</v>
      </c>
      <c r="AC35" s="173">
        <v>0</v>
      </c>
      <c r="AD35" s="171">
        <v>0</v>
      </c>
      <c r="AE35" s="172">
        <v>0</v>
      </c>
      <c r="AF35" s="173">
        <v>0</v>
      </c>
      <c r="AG35" s="171">
        <v>0</v>
      </c>
      <c r="AH35" s="172">
        <v>0</v>
      </c>
      <c r="AI35" s="173">
        <v>0</v>
      </c>
      <c r="AJ35" s="171">
        <v>0</v>
      </c>
      <c r="AK35" s="172">
        <v>0</v>
      </c>
      <c r="AL35" s="173">
        <v>0</v>
      </c>
      <c r="AM35" s="171">
        <v>0</v>
      </c>
      <c r="AN35" s="172">
        <v>0</v>
      </c>
      <c r="AO35" s="173">
        <v>0</v>
      </c>
      <c r="AP35" s="171">
        <v>0</v>
      </c>
      <c r="AQ35" s="172">
        <v>0</v>
      </c>
      <c r="AR35" s="173">
        <v>0</v>
      </c>
      <c r="AS35" s="69"/>
      <c r="AT35" s="69"/>
    </row>
    <row r="36" spans="1:46" ht="15.75" customHeight="1">
      <c r="A36" s="138"/>
      <c r="B36" s="330"/>
      <c r="C36" s="191"/>
      <c r="D36" s="191"/>
      <c r="E36" s="195" t="s">
        <v>26</v>
      </c>
      <c r="F36" s="259">
        <f t="shared" si="4"/>
        <v>0</v>
      </c>
      <c r="G36" s="172">
        <f t="shared" si="4"/>
        <v>0</v>
      </c>
      <c r="H36" s="260">
        <v>0</v>
      </c>
      <c r="I36" s="171">
        <v>0</v>
      </c>
      <c r="J36" s="172">
        <v>0</v>
      </c>
      <c r="K36" s="173">
        <v>0</v>
      </c>
      <c r="L36" s="171">
        <v>0</v>
      </c>
      <c r="M36" s="172">
        <v>0</v>
      </c>
      <c r="N36" s="173">
        <v>0</v>
      </c>
      <c r="O36" s="171">
        <v>0</v>
      </c>
      <c r="P36" s="172">
        <v>0</v>
      </c>
      <c r="Q36" s="173">
        <v>0</v>
      </c>
      <c r="R36" s="171">
        <v>0</v>
      </c>
      <c r="S36" s="172">
        <v>0</v>
      </c>
      <c r="T36" s="173">
        <v>0</v>
      </c>
      <c r="U36" s="259">
        <v>0</v>
      </c>
      <c r="V36" s="261">
        <v>0</v>
      </c>
      <c r="W36" s="173">
        <v>0</v>
      </c>
      <c r="X36" s="171">
        <v>0</v>
      </c>
      <c r="Y36" s="172">
        <v>0</v>
      </c>
      <c r="Z36" s="173">
        <v>0</v>
      </c>
      <c r="AA36" s="171">
        <v>0</v>
      </c>
      <c r="AB36" s="172">
        <v>0</v>
      </c>
      <c r="AC36" s="173">
        <v>0</v>
      </c>
      <c r="AD36" s="171">
        <v>0</v>
      </c>
      <c r="AE36" s="172">
        <v>0</v>
      </c>
      <c r="AF36" s="173">
        <v>0</v>
      </c>
      <c r="AG36" s="171">
        <v>0</v>
      </c>
      <c r="AH36" s="172">
        <v>0</v>
      </c>
      <c r="AI36" s="173">
        <v>0</v>
      </c>
      <c r="AJ36" s="171">
        <v>0</v>
      </c>
      <c r="AK36" s="172">
        <v>0</v>
      </c>
      <c r="AL36" s="173">
        <v>0</v>
      </c>
      <c r="AM36" s="171">
        <v>0</v>
      </c>
      <c r="AN36" s="172">
        <v>0</v>
      </c>
      <c r="AO36" s="173">
        <v>0</v>
      </c>
      <c r="AP36" s="171">
        <v>0</v>
      </c>
      <c r="AQ36" s="172">
        <v>0</v>
      </c>
      <c r="AR36" s="173">
        <v>0</v>
      </c>
      <c r="AS36" s="69"/>
      <c r="AT36" s="69"/>
    </row>
    <row r="37" spans="1:47" ht="47.25" customHeight="1">
      <c r="A37" s="138"/>
      <c r="B37" s="330"/>
      <c r="C37" s="191"/>
      <c r="D37" s="191"/>
      <c r="E37" s="180" t="s">
        <v>66</v>
      </c>
      <c r="F37" s="262">
        <f>I37+L37+O37+R37+U37+X37+AA37+AD37+AG37+AJ37+AM37+AP37</f>
        <v>284.9</v>
      </c>
      <c r="G37" s="182">
        <f t="shared" si="4"/>
        <v>0</v>
      </c>
      <c r="H37" s="263">
        <f>G37/F37*100</f>
        <v>0</v>
      </c>
      <c r="I37" s="181">
        <v>0</v>
      </c>
      <c r="J37" s="182"/>
      <c r="K37" s="183">
        <v>0</v>
      </c>
      <c r="L37" s="181">
        <v>0</v>
      </c>
      <c r="M37" s="182"/>
      <c r="N37" s="183">
        <v>0</v>
      </c>
      <c r="O37" s="181">
        <v>0</v>
      </c>
      <c r="P37" s="182"/>
      <c r="Q37" s="183">
        <v>0</v>
      </c>
      <c r="R37" s="181">
        <v>102.5</v>
      </c>
      <c r="S37" s="182">
        <v>0</v>
      </c>
      <c r="T37" s="183">
        <v>0</v>
      </c>
      <c r="U37" s="264">
        <v>40</v>
      </c>
      <c r="V37" s="265">
        <v>0</v>
      </c>
      <c r="W37" s="183">
        <f>V37/U37*100</f>
        <v>0</v>
      </c>
      <c r="X37" s="181">
        <v>0</v>
      </c>
      <c r="Y37" s="182">
        <v>0</v>
      </c>
      <c r="Z37" s="183">
        <v>0</v>
      </c>
      <c r="AA37" s="181">
        <v>0</v>
      </c>
      <c r="AB37" s="182">
        <v>0</v>
      </c>
      <c r="AC37" s="183">
        <v>0</v>
      </c>
      <c r="AD37" s="181">
        <v>51.2</v>
      </c>
      <c r="AE37" s="182">
        <v>0</v>
      </c>
      <c r="AF37" s="183">
        <f>AE37/AD37*100</f>
        <v>0</v>
      </c>
      <c r="AG37" s="181">
        <v>20</v>
      </c>
      <c r="AH37" s="182">
        <v>0</v>
      </c>
      <c r="AI37" s="183">
        <f>AH37/AG37*100</f>
        <v>0</v>
      </c>
      <c r="AJ37" s="181">
        <v>0</v>
      </c>
      <c r="AK37" s="182">
        <v>0</v>
      </c>
      <c r="AL37" s="183">
        <v>0</v>
      </c>
      <c r="AM37" s="181">
        <v>0</v>
      </c>
      <c r="AN37" s="182">
        <v>0</v>
      </c>
      <c r="AO37" s="183">
        <v>0</v>
      </c>
      <c r="AP37" s="181">
        <v>71.2</v>
      </c>
      <c r="AQ37" s="182">
        <v>0</v>
      </c>
      <c r="AR37" s="183">
        <v>0</v>
      </c>
      <c r="AS37" s="69"/>
      <c r="AT37" s="69"/>
      <c r="AU37" s="49"/>
    </row>
    <row r="38" spans="1:47" ht="24" customHeight="1">
      <c r="A38" s="138"/>
      <c r="B38" s="330"/>
      <c r="C38" s="191"/>
      <c r="D38" s="191"/>
      <c r="E38" s="211" t="s">
        <v>59</v>
      </c>
      <c r="F38" s="259">
        <f t="shared" si="4"/>
        <v>0</v>
      </c>
      <c r="G38" s="266">
        <f t="shared" si="4"/>
        <v>0</v>
      </c>
      <c r="H38" s="260">
        <v>0</v>
      </c>
      <c r="I38" s="171">
        <v>0</v>
      </c>
      <c r="J38" s="266">
        <v>0</v>
      </c>
      <c r="K38" s="173">
        <v>0</v>
      </c>
      <c r="L38" s="206">
        <v>0</v>
      </c>
      <c r="M38" s="172">
        <v>0</v>
      </c>
      <c r="N38" s="267">
        <v>0</v>
      </c>
      <c r="O38" s="171">
        <v>0</v>
      </c>
      <c r="P38" s="266">
        <v>0</v>
      </c>
      <c r="Q38" s="173">
        <v>0</v>
      </c>
      <c r="R38" s="206">
        <v>0</v>
      </c>
      <c r="S38" s="172">
        <v>0</v>
      </c>
      <c r="T38" s="267">
        <v>0</v>
      </c>
      <c r="U38" s="268">
        <v>0</v>
      </c>
      <c r="V38" s="269">
        <v>0</v>
      </c>
      <c r="W38" s="173">
        <v>0</v>
      </c>
      <c r="X38" s="205">
        <v>0</v>
      </c>
      <c r="Y38" s="172">
        <v>0</v>
      </c>
      <c r="Z38" s="267">
        <v>0</v>
      </c>
      <c r="AA38" s="171">
        <v>0</v>
      </c>
      <c r="AB38" s="266">
        <v>0</v>
      </c>
      <c r="AC38" s="173">
        <v>0</v>
      </c>
      <c r="AD38" s="206">
        <v>0</v>
      </c>
      <c r="AE38" s="172">
        <v>0</v>
      </c>
      <c r="AF38" s="267">
        <v>0</v>
      </c>
      <c r="AG38" s="171">
        <v>0</v>
      </c>
      <c r="AH38" s="266">
        <v>0</v>
      </c>
      <c r="AI38" s="173">
        <v>0</v>
      </c>
      <c r="AJ38" s="206">
        <v>0</v>
      </c>
      <c r="AK38" s="172">
        <v>0</v>
      </c>
      <c r="AL38" s="267">
        <v>0</v>
      </c>
      <c r="AM38" s="171">
        <v>0</v>
      </c>
      <c r="AN38" s="266">
        <v>0</v>
      </c>
      <c r="AO38" s="173">
        <v>0</v>
      </c>
      <c r="AP38" s="206">
        <v>0</v>
      </c>
      <c r="AQ38" s="172">
        <v>0</v>
      </c>
      <c r="AR38" s="173">
        <v>0</v>
      </c>
      <c r="AS38" s="61"/>
      <c r="AT38" s="70"/>
      <c r="AU38" s="49"/>
    </row>
    <row r="39" spans="1:46" ht="69.75" customHeight="1" thickBot="1">
      <c r="A39" s="139"/>
      <c r="B39" s="331"/>
      <c r="C39" s="196"/>
      <c r="D39" s="196"/>
      <c r="E39" s="270" t="s">
        <v>42</v>
      </c>
      <c r="F39" s="259">
        <v>114.6</v>
      </c>
      <c r="G39" s="266">
        <f>J39+M39+P39+S39+V39+Y39+AB39+AE39+AH39+AK39+AN39+AQ39</f>
        <v>0</v>
      </c>
      <c r="H39" s="260">
        <v>0</v>
      </c>
      <c r="I39" s="171">
        <v>0</v>
      </c>
      <c r="J39" s="266">
        <v>0</v>
      </c>
      <c r="K39" s="173">
        <v>0</v>
      </c>
      <c r="L39" s="206">
        <v>0</v>
      </c>
      <c r="M39" s="172">
        <v>0</v>
      </c>
      <c r="N39" s="267">
        <v>0</v>
      </c>
      <c r="O39" s="171">
        <v>114.6</v>
      </c>
      <c r="P39" s="266">
        <v>0</v>
      </c>
      <c r="Q39" s="173">
        <v>0</v>
      </c>
      <c r="R39" s="206">
        <v>0</v>
      </c>
      <c r="S39" s="172">
        <v>0</v>
      </c>
      <c r="T39" s="267">
        <v>0</v>
      </c>
      <c r="U39" s="268">
        <v>0</v>
      </c>
      <c r="V39" s="269">
        <v>0</v>
      </c>
      <c r="W39" s="173">
        <v>0</v>
      </c>
      <c r="X39" s="205">
        <v>0</v>
      </c>
      <c r="Y39" s="172">
        <v>0</v>
      </c>
      <c r="Z39" s="267">
        <v>0</v>
      </c>
      <c r="AA39" s="171"/>
      <c r="AB39" s="266">
        <v>0</v>
      </c>
      <c r="AC39" s="173">
        <v>0</v>
      </c>
      <c r="AD39" s="206">
        <v>0</v>
      </c>
      <c r="AE39" s="172">
        <v>0</v>
      </c>
      <c r="AF39" s="267">
        <v>0</v>
      </c>
      <c r="AG39" s="171">
        <v>0</v>
      </c>
      <c r="AH39" s="266">
        <v>0</v>
      </c>
      <c r="AI39" s="173">
        <v>0</v>
      </c>
      <c r="AJ39" s="206">
        <v>0</v>
      </c>
      <c r="AK39" s="172">
        <v>0</v>
      </c>
      <c r="AL39" s="267">
        <v>0</v>
      </c>
      <c r="AM39" s="171">
        <v>0</v>
      </c>
      <c r="AN39" s="266">
        <v>0</v>
      </c>
      <c r="AO39" s="173">
        <v>0</v>
      </c>
      <c r="AP39" s="206">
        <v>0</v>
      </c>
      <c r="AQ39" s="172">
        <v>0</v>
      </c>
      <c r="AR39" s="173">
        <v>0</v>
      </c>
      <c r="AS39" s="48"/>
      <c r="AT39" s="50" t="s">
        <v>77</v>
      </c>
    </row>
    <row r="40" spans="1:46" ht="18" customHeight="1" hidden="1">
      <c r="A40" s="24" t="s">
        <v>30</v>
      </c>
      <c r="B40" s="332"/>
      <c r="C40" s="240" t="s">
        <v>38</v>
      </c>
      <c r="D40" s="241"/>
      <c r="E40" s="241"/>
      <c r="F40" s="241"/>
      <c r="G40" s="241"/>
      <c r="H40" s="241"/>
      <c r="I40" s="241"/>
      <c r="J40" s="241"/>
      <c r="K40" s="241"/>
      <c r="L40" s="241"/>
      <c r="M40" s="241"/>
      <c r="N40" s="241"/>
      <c r="O40" s="241"/>
      <c r="P40" s="241"/>
      <c r="Q40" s="241"/>
      <c r="R40" s="241"/>
      <c r="S40" s="241"/>
      <c r="T40" s="241"/>
      <c r="U40" s="241"/>
      <c r="V40" s="241"/>
      <c r="W40" s="241"/>
      <c r="X40" s="242"/>
      <c r="Y40" s="271"/>
      <c r="Z40" s="272"/>
      <c r="AA40" s="271"/>
      <c r="AB40" s="272"/>
      <c r="AC40" s="271"/>
      <c r="AD40" s="272"/>
      <c r="AE40" s="271"/>
      <c r="AF40" s="272"/>
      <c r="AG40" s="271"/>
      <c r="AH40" s="272"/>
      <c r="AI40" s="271"/>
      <c r="AJ40" s="272"/>
      <c r="AK40" s="271"/>
      <c r="AL40" s="272"/>
      <c r="AM40" s="271"/>
      <c r="AN40" s="272"/>
      <c r="AO40" s="271"/>
      <c r="AP40" s="272"/>
      <c r="AQ40" s="271"/>
      <c r="AR40" s="272"/>
      <c r="AS40" s="34"/>
      <c r="AT40" s="36"/>
    </row>
    <row r="41" spans="1:46" ht="17.25" customHeight="1" hidden="1" thickBot="1">
      <c r="A41" s="60" t="s">
        <v>31</v>
      </c>
      <c r="B41" s="332"/>
      <c r="C41" s="273" t="s">
        <v>39</v>
      </c>
      <c r="D41" s="274"/>
      <c r="E41" s="274"/>
      <c r="F41" s="274"/>
      <c r="G41" s="274"/>
      <c r="H41" s="274"/>
      <c r="I41" s="274"/>
      <c r="J41" s="274"/>
      <c r="K41" s="274"/>
      <c r="L41" s="274"/>
      <c r="M41" s="274"/>
      <c r="N41" s="274"/>
      <c r="O41" s="274"/>
      <c r="P41" s="274"/>
      <c r="Q41" s="274"/>
      <c r="R41" s="274"/>
      <c r="S41" s="274"/>
      <c r="T41" s="274"/>
      <c r="U41" s="274"/>
      <c r="V41" s="274"/>
      <c r="W41" s="274"/>
      <c r="X41" s="275"/>
      <c r="Y41" s="276"/>
      <c r="Z41" s="277"/>
      <c r="AA41" s="276"/>
      <c r="AB41" s="277"/>
      <c r="AC41" s="276"/>
      <c r="AD41" s="277"/>
      <c r="AE41" s="276"/>
      <c r="AF41" s="277"/>
      <c r="AG41" s="276"/>
      <c r="AH41" s="277"/>
      <c r="AI41" s="276"/>
      <c r="AJ41" s="277"/>
      <c r="AK41" s="276"/>
      <c r="AL41" s="277"/>
      <c r="AM41" s="276"/>
      <c r="AN41" s="277"/>
      <c r="AO41" s="276"/>
      <c r="AP41" s="277"/>
      <c r="AQ41" s="276"/>
      <c r="AR41" s="277"/>
      <c r="AS41" s="44"/>
      <c r="AT41" s="25"/>
    </row>
    <row r="42" spans="1:46" ht="15.75" customHeight="1">
      <c r="A42" s="74" t="s">
        <v>44</v>
      </c>
      <c r="B42" s="330" t="s">
        <v>60</v>
      </c>
      <c r="C42" s="168" t="s">
        <v>29</v>
      </c>
      <c r="D42" s="192"/>
      <c r="E42" s="278" t="s">
        <v>24</v>
      </c>
      <c r="F42" s="279">
        <f>I42+L42+O42+R42+U42+X42+AA42+AD42+AG42+AJ42+AM42+AP42</f>
        <v>450</v>
      </c>
      <c r="G42" s="280">
        <f>P42+S42+V42+Y42+AB42+AE42+AH42+AK42+AN42+AQ42</f>
        <v>37.5</v>
      </c>
      <c r="H42" s="281">
        <f aca="true" t="shared" si="5" ref="H42:H50">G42/F42*100</f>
        <v>8.333333333333332</v>
      </c>
      <c r="I42" s="279">
        <f>I44+I45</f>
        <v>0</v>
      </c>
      <c r="J42" s="282">
        <f>J44+J45</f>
        <v>0</v>
      </c>
      <c r="K42" s="283">
        <v>0</v>
      </c>
      <c r="L42" s="284">
        <f>L44+L45</f>
        <v>33</v>
      </c>
      <c r="M42" s="280">
        <f>M44+M45</f>
        <v>0</v>
      </c>
      <c r="N42" s="285">
        <f aca="true" t="shared" si="6" ref="N42:N50">M42/L42*100</f>
        <v>0</v>
      </c>
      <c r="O42" s="279">
        <f>O44+O45</f>
        <v>33</v>
      </c>
      <c r="P42" s="282">
        <f>P44+P45</f>
        <v>37.5</v>
      </c>
      <c r="Q42" s="283">
        <f aca="true" t="shared" si="7" ref="Q42:Q50">P42/O42*100</f>
        <v>113.63636363636364</v>
      </c>
      <c r="R42" s="284">
        <f>R44+R45</f>
        <v>42</v>
      </c>
      <c r="S42" s="280">
        <f>S44+S45</f>
        <v>0</v>
      </c>
      <c r="T42" s="285">
        <f aca="true" t="shared" si="8" ref="T42:T50">S42/R42*100</f>
        <v>0</v>
      </c>
      <c r="U42" s="279">
        <f>U44+U45</f>
        <v>33</v>
      </c>
      <c r="V42" s="282">
        <f>V44+V45</f>
        <v>0</v>
      </c>
      <c r="W42" s="283">
        <f aca="true" t="shared" si="9" ref="W42:W50">V42/U42*100</f>
        <v>0</v>
      </c>
      <c r="X42" s="284">
        <f>X44+X45</f>
        <v>42</v>
      </c>
      <c r="Y42" s="280">
        <f>Y44+Y45</f>
        <v>0</v>
      </c>
      <c r="Z42" s="285">
        <f aca="true" t="shared" si="10" ref="Z42:Z50">Y42/X42*100</f>
        <v>0</v>
      </c>
      <c r="AA42" s="279">
        <f>AA44+AA45</f>
        <v>42</v>
      </c>
      <c r="AB42" s="282">
        <f>AB44+AB45</f>
        <v>0</v>
      </c>
      <c r="AC42" s="283">
        <f aca="true" t="shared" si="11" ref="AC42:AC50">AB42/AA42*100</f>
        <v>0</v>
      </c>
      <c r="AD42" s="284">
        <f>AD44+AD45</f>
        <v>40</v>
      </c>
      <c r="AE42" s="280">
        <f>AE44+AE45</f>
        <v>0</v>
      </c>
      <c r="AF42" s="285">
        <v>0</v>
      </c>
      <c r="AG42" s="279">
        <f>AG44+AG45</f>
        <v>36</v>
      </c>
      <c r="AH42" s="282">
        <f>AH44+AH45</f>
        <v>0</v>
      </c>
      <c r="AI42" s="283">
        <v>0</v>
      </c>
      <c r="AJ42" s="284">
        <f>AJ44+AJ45</f>
        <v>37.5</v>
      </c>
      <c r="AK42" s="280">
        <f>AK44+AK45</f>
        <v>0</v>
      </c>
      <c r="AL42" s="285">
        <v>0</v>
      </c>
      <c r="AM42" s="279">
        <f>AM44+AM45</f>
        <v>37.5</v>
      </c>
      <c r="AN42" s="282">
        <f>AN44+AN45</f>
        <v>0</v>
      </c>
      <c r="AO42" s="283">
        <v>0</v>
      </c>
      <c r="AP42" s="284">
        <f>AP44+AP45</f>
        <v>74</v>
      </c>
      <c r="AQ42" s="280">
        <f>AQ44+AQ45</f>
        <v>0</v>
      </c>
      <c r="AR42" s="285">
        <v>0</v>
      </c>
      <c r="AS42" s="68" t="s">
        <v>79</v>
      </c>
      <c r="AT42" s="83" t="s">
        <v>76</v>
      </c>
    </row>
    <row r="43" spans="1:46" ht="15.75" customHeight="1">
      <c r="A43" s="75"/>
      <c r="B43" s="330"/>
      <c r="C43" s="168"/>
      <c r="D43" s="192"/>
      <c r="E43" s="211" t="s">
        <v>58</v>
      </c>
      <c r="F43" s="286">
        <f>I43+L43+O43+R43+U43+X43+AA43+AD43+AG43+AJ43+AM43+AP43</f>
        <v>0</v>
      </c>
      <c r="G43" s="287">
        <f>J43+M43+P43+S43+V43+Y43+AB43+AE43+AH43+AK43+AN43+AQ43</f>
        <v>0</v>
      </c>
      <c r="H43" s="288">
        <v>0</v>
      </c>
      <c r="I43" s="286">
        <v>0</v>
      </c>
      <c r="J43" s="289">
        <v>0</v>
      </c>
      <c r="K43" s="290">
        <v>0</v>
      </c>
      <c r="L43" s="291">
        <v>0</v>
      </c>
      <c r="M43" s="287">
        <v>0</v>
      </c>
      <c r="N43" s="292">
        <v>0</v>
      </c>
      <c r="O43" s="286">
        <v>0</v>
      </c>
      <c r="P43" s="289">
        <v>0</v>
      </c>
      <c r="Q43" s="290">
        <v>0</v>
      </c>
      <c r="R43" s="291">
        <v>0</v>
      </c>
      <c r="S43" s="287">
        <v>0</v>
      </c>
      <c r="T43" s="292">
        <v>0</v>
      </c>
      <c r="U43" s="286">
        <v>0</v>
      </c>
      <c r="V43" s="289">
        <v>0</v>
      </c>
      <c r="W43" s="290">
        <v>0</v>
      </c>
      <c r="X43" s="291">
        <v>0</v>
      </c>
      <c r="Y43" s="287">
        <v>0</v>
      </c>
      <c r="Z43" s="292">
        <v>0</v>
      </c>
      <c r="AA43" s="286">
        <v>0</v>
      </c>
      <c r="AB43" s="289">
        <v>0</v>
      </c>
      <c r="AC43" s="290">
        <v>0</v>
      </c>
      <c r="AD43" s="291">
        <v>0</v>
      </c>
      <c r="AE43" s="287">
        <v>0</v>
      </c>
      <c r="AF43" s="292">
        <v>0</v>
      </c>
      <c r="AG43" s="286">
        <v>0</v>
      </c>
      <c r="AH43" s="289">
        <v>0</v>
      </c>
      <c r="AI43" s="290">
        <v>0</v>
      </c>
      <c r="AJ43" s="291">
        <v>0</v>
      </c>
      <c r="AK43" s="287">
        <v>0</v>
      </c>
      <c r="AL43" s="292">
        <v>0</v>
      </c>
      <c r="AM43" s="286">
        <v>0</v>
      </c>
      <c r="AN43" s="289">
        <v>0</v>
      </c>
      <c r="AO43" s="290">
        <v>0</v>
      </c>
      <c r="AP43" s="291">
        <v>0</v>
      </c>
      <c r="AQ43" s="287">
        <v>0</v>
      </c>
      <c r="AR43" s="292"/>
      <c r="AS43" s="69"/>
      <c r="AT43" s="84"/>
    </row>
    <row r="44" spans="1:46" ht="14.25" customHeight="1">
      <c r="A44" s="75"/>
      <c r="B44" s="330"/>
      <c r="C44" s="168"/>
      <c r="D44" s="191"/>
      <c r="E44" s="195" t="s">
        <v>26</v>
      </c>
      <c r="F44" s="293">
        <v>0</v>
      </c>
      <c r="G44" s="294">
        <v>0</v>
      </c>
      <c r="H44" s="295">
        <v>0</v>
      </c>
      <c r="I44" s="293">
        <v>0</v>
      </c>
      <c r="J44" s="296">
        <v>0</v>
      </c>
      <c r="K44" s="297">
        <v>0</v>
      </c>
      <c r="L44" s="298">
        <v>0</v>
      </c>
      <c r="M44" s="294">
        <v>0</v>
      </c>
      <c r="N44" s="299">
        <v>0</v>
      </c>
      <c r="O44" s="293">
        <v>0</v>
      </c>
      <c r="P44" s="296">
        <v>0</v>
      </c>
      <c r="Q44" s="297">
        <v>0</v>
      </c>
      <c r="R44" s="298">
        <v>0</v>
      </c>
      <c r="S44" s="294">
        <v>0</v>
      </c>
      <c r="T44" s="299">
        <v>0</v>
      </c>
      <c r="U44" s="293">
        <v>0</v>
      </c>
      <c r="V44" s="296">
        <v>0</v>
      </c>
      <c r="W44" s="297">
        <v>0</v>
      </c>
      <c r="X44" s="298">
        <v>0</v>
      </c>
      <c r="Y44" s="294">
        <v>0</v>
      </c>
      <c r="Z44" s="299">
        <v>0</v>
      </c>
      <c r="AA44" s="293">
        <v>0</v>
      </c>
      <c r="AB44" s="296">
        <v>0</v>
      </c>
      <c r="AC44" s="297">
        <v>0</v>
      </c>
      <c r="AD44" s="298">
        <v>0</v>
      </c>
      <c r="AE44" s="294">
        <v>0</v>
      </c>
      <c r="AF44" s="299">
        <v>0</v>
      </c>
      <c r="AG44" s="293">
        <v>0</v>
      </c>
      <c r="AH44" s="296">
        <v>0</v>
      </c>
      <c r="AI44" s="297">
        <v>0</v>
      </c>
      <c r="AJ44" s="298">
        <v>0</v>
      </c>
      <c r="AK44" s="294">
        <v>0</v>
      </c>
      <c r="AL44" s="299">
        <v>0</v>
      </c>
      <c r="AM44" s="293">
        <v>0</v>
      </c>
      <c r="AN44" s="296">
        <v>0</v>
      </c>
      <c r="AO44" s="297">
        <v>0</v>
      </c>
      <c r="AP44" s="298">
        <v>0</v>
      </c>
      <c r="AQ44" s="294">
        <v>0</v>
      </c>
      <c r="AR44" s="299">
        <v>0</v>
      </c>
      <c r="AS44" s="69"/>
      <c r="AT44" s="84"/>
    </row>
    <row r="45" spans="1:46" ht="17.25" customHeight="1">
      <c r="A45" s="75"/>
      <c r="B45" s="330"/>
      <c r="C45" s="168"/>
      <c r="D45" s="191"/>
      <c r="E45" s="180" t="s">
        <v>66</v>
      </c>
      <c r="F45" s="300">
        <f aca="true" t="shared" si="12" ref="F45:F50">I45+L45+O45+R45+U45+X45+AA45+AD45+AG45+AJ45+AM45+AP45</f>
        <v>450</v>
      </c>
      <c r="G45" s="301">
        <f>P45+S45+V45+Y45+AB45+AE45+AH45+AK45+AN45+AQ45</f>
        <v>37.5</v>
      </c>
      <c r="H45" s="302">
        <f t="shared" si="5"/>
        <v>8.333333333333332</v>
      </c>
      <c r="I45" s="300">
        <v>0</v>
      </c>
      <c r="J45" s="303">
        <v>0</v>
      </c>
      <c r="K45" s="304">
        <v>0</v>
      </c>
      <c r="L45" s="305">
        <v>33</v>
      </c>
      <c r="M45" s="301">
        <v>0</v>
      </c>
      <c r="N45" s="306">
        <f t="shared" si="6"/>
        <v>0</v>
      </c>
      <c r="O45" s="300">
        <v>33</v>
      </c>
      <c r="P45" s="307">
        <v>37.5</v>
      </c>
      <c r="Q45" s="304">
        <f t="shared" si="7"/>
        <v>113.63636363636364</v>
      </c>
      <c r="R45" s="305">
        <v>42</v>
      </c>
      <c r="S45" s="301">
        <v>0</v>
      </c>
      <c r="T45" s="306">
        <f t="shared" si="8"/>
        <v>0</v>
      </c>
      <c r="U45" s="300">
        <v>33</v>
      </c>
      <c r="V45" s="307">
        <v>0</v>
      </c>
      <c r="W45" s="304">
        <f t="shared" si="9"/>
        <v>0</v>
      </c>
      <c r="X45" s="305">
        <v>42</v>
      </c>
      <c r="Y45" s="301">
        <v>0</v>
      </c>
      <c r="Z45" s="306">
        <f t="shared" si="10"/>
        <v>0</v>
      </c>
      <c r="AA45" s="300">
        <v>42</v>
      </c>
      <c r="AB45" s="307">
        <v>0</v>
      </c>
      <c r="AC45" s="304">
        <f t="shared" si="11"/>
        <v>0</v>
      </c>
      <c r="AD45" s="305">
        <v>40</v>
      </c>
      <c r="AE45" s="301">
        <v>0</v>
      </c>
      <c r="AF45" s="306">
        <v>0</v>
      </c>
      <c r="AG45" s="300">
        <v>36</v>
      </c>
      <c r="AH45" s="307">
        <v>0</v>
      </c>
      <c r="AI45" s="304">
        <v>0</v>
      </c>
      <c r="AJ45" s="305">
        <v>37.5</v>
      </c>
      <c r="AK45" s="301">
        <v>0</v>
      </c>
      <c r="AL45" s="306">
        <v>0</v>
      </c>
      <c r="AM45" s="300">
        <v>37.5</v>
      </c>
      <c r="AN45" s="307">
        <v>0</v>
      </c>
      <c r="AO45" s="304">
        <v>0</v>
      </c>
      <c r="AP45" s="305">
        <v>74</v>
      </c>
      <c r="AQ45" s="301">
        <v>0</v>
      </c>
      <c r="AR45" s="306">
        <v>0</v>
      </c>
      <c r="AS45" s="69"/>
      <c r="AT45" s="84"/>
    </row>
    <row r="46" spans="1:46" ht="22.5" customHeight="1" thickBot="1">
      <c r="A46" s="76"/>
      <c r="B46" s="331"/>
      <c r="C46" s="308"/>
      <c r="D46" s="214"/>
      <c r="E46" s="211" t="s">
        <v>59</v>
      </c>
      <c r="F46" s="309">
        <f t="shared" si="12"/>
        <v>0</v>
      </c>
      <c r="G46" s="287">
        <f aca="true" t="shared" si="13" ref="G46:G51">J46+M46+P46+S46+V46+Y46+AB46+AE46+AH46+AK46+AN46+AQ46</f>
        <v>0</v>
      </c>
      <c r="H46" s="288">
        <v>0</v>
      </c>
      <c r="I46" s="286">
        <v>0</v>
      </c>
      <c r="J46" s="289">
        <v>0</v>
      </c>
      <c r="K46" s="290">
        <v>0</v>
      </c>
      <c r="L46" s="291">
        <v>0</v>
      </c>
      <c r="M46" s="287">
        <v>0</v>
      </c>
      <c r="N46" s="292">
        <v>0</v>
      </c>
      <c r="O46" s="286">
        <v>0</v>
      </c>
      <c r="P46" s="289">
        <v>0</v>
      </c>
      <c r="Q46" s="290">
        <v>0</v>
      </c>
      <c r="R46" s="291">
        <v>0</v>
      </c>
      <c r="S46" s="287">
        <v>0</v>
      </c>
      <c r="T46" s="292">
        <v>0</v>
      </c>
      <c r="U46" s="286">
        <v>0</v>
      </c>
      <c r="V46" s="289">
        <v>0</v>
      </c>
      <c r="W46" s="290">
        <v>0</v>
      </c>
      <c r="X46" s="291">
        <v>0</v>
      </c>
      <c r="Y46" s="287">
        <v>0</v>
      </c>
      <c r="Z46" s="292">
        <v>0</v>
      </c>
      <c r="AA46" s="286">
        <v>0</v>
      </c>
      <c r="AB46" s="289">
        <v>0</v>
      </c>
      <c r="AC46" s="290">
        <v>0</v>
      </c>
      <c r="AD46" s="291">
        <v>0</v>
      </c>
      <c r="AE46" s="287">
        <v>0</v>
      </c>
      <c r="AF46" s="292">
        <v>0</v>
      </c>
      <c r="AG46" s="286">
        <v>0</v>
      </c>
      <c r="AH46" s="289">
        <v>0</v>
      </c>
      <c r="AI46" s="290">
        <v>0</v>
      </c>
      <c r="AJ46" s="291">
        <v>0</v>
      </c>
      <c r="AK46" s="287">
        <v>0</v>
      </c>
      <c r="AL46" s="292">
        <v>0</v>
      </c>
      <c r="AM46" s="286">
        <v>0</v>
      </c>
      <c r="AN46" s="289">
        <v>0</v>
      </c>
      <c r="AO46" s="290">
        <v>0</v>
      </c>
      <c r="AP46" s="291">
        <v>0</v>
      </c>
      <c r="AQ46" s="287">
        <v>0</v>
      </c>
      <c r="AR46" s="292">
        <v>0</v>
      </c>
      <c r="AS46" s="70"/>
      <c r="AT46" s="85"/>
    </row>
    <row r="47" spans="1:46" ht="12.75" customHeight="1">
      <c r="A47" s="74"/>
      <c r="B47" s="310" t="s">
        <v>41</v>
      </c>
      <c r="C47" s="310"/>
      <c r="D47" s="310"/>
      <c r="E47" s="170" t="s">
        <v>24</v>
      </c>
      <c r="F47" s="311">
        <f t="shared" si="12"/>
        <v>61871.8</v>
      </c>
      <c r="G47" s="301">
        <f t="shared" si="13"/>
        <v>11263.8</v>
      </c>
      <c r="H47" s="302">
        <f t="shared" si="5"/>
        <v>18.205062726476356</v>
      </c>
      <c r="I47" s="300">
        <f>I49+I50</f>
        <v>1786.9</v>
      </c>
      <c r="J47" s="307">
        <f>J49+J50</f>
        <v>959</v>
      </c>
      <c r="K47" s="304">
        <f>J47/I47*100</f>
        <v>53.668364206167105</v>
      </c>
      <c r="L47" s="305">
        <f>L49+L50</f>
        <v>4461.4</v>
      </c>
      <c r="M47" s="301">
        <f>M49+M50</f>
        <v>4008.4</v>
      </c>
      <c r="N47" s="306">
        <f t="shared" si="6"/>
        <v>89.846236607343</v>
      </c>
      <c r="O47" s="300">
        <f>O49+O50</f>
        <v>8279</v>
      </c>
      <c r="P47" s="307">
        <f>P49+P50</f>
        <v>6296.400000000001</v>
      </c>
      <c r="Q47" s="304">
        <f t="shared" si="7"/>
        <v>76.05266336514073</v>
      </c>
      <c r="R47" s="305">
        <f>R49+R50</f>
        <v>5407.299999999999</v>
      </c>
      <c r="S47" s="301">
        <f>S49+S50</f>
        <v>0</v>
      </c>
      <c r="T47" s="306">
        <f t="shared" si="8"/>
        <v>0</v>
      </c>
      <c r="U47" s="300">
        <f>U49+U50</f>
        <v>4779.9</v>
      </c>
      <c r="V47" s="307">
        <f>V49+V50</f>
        <v>0</v>
      </c>
      <c r="W47" s="304">
        <f t="shared" si="9"/>
        <v>0</v>
      </c>
      <c r="X47" s="305">
        <f>X49+X50</f>
        <v>4260.3</v>
      </c>
      <c r="Y47" s="301">
        <f>Y49+Y50</f>
        <v>0</v>
      </c>
      <c r="Z47" s="306">
        <f t="shared" si="10"/>
        <v>0</v>
      </c>
      <c r="AA47" s="300">
        <f>AA49+AA50</f>
        <v>4424.5</v>
      </c>
      <c r="AB47" s="307">
        <f>AB49+AB50</f>
        <v>0</v>
      </c>
      <c r="AC47" s="304">
        <f t="shared" si="11"/>
        <v>0</v>
      </c>
      <c r="AD47" s="305">
        <f>AD49+AD50</f>
        <v>4218.7</v>
      </c>
      <c r="AE47" s="301">
        <f>AE49+AE50</f>
        <v>0</v>
      </c>
      <c r="AF47" s="306">
        <f>AE47/AD47*100</f>
        <v>0</v>
      </c>
      <c r="AG47" s="300">
        <f>AG49+AG50</f>
        <v>4347.6</v>
      </c>
      <c r="AH47" s="307">
        <f>AH49+AH50</f>
        <v>0</v>
      </c>
      <c r="AI47" s="304">
        <f>AH47/AG47*100</f>
        <v>0</v>
      </c>
      <c r="AJ47" s="305">
        <f>AJ49+AJ50</f>
        <v>12313.7</v>
      </c>
      <c r="AK47" s="301">
        <f>AK49+AK50</f>
        <v>0</v>
      </c>
      <c r="AL47" s="306">
        <f>AK47/AJ47*100</f>
        <v>0</v>
      </c>
      <c r="AM47" s="300">
        <f>AM49+AM50</f>
        <v>2930.8999999999996</v>
      </c>
      <c r="AN47" s="307">
        <f>AN49+AN50</f>
        <v>0</v>
      </c>
      <c r="AO47" s="304">
        <f>AN47/AM47*100</f>
        <v>0</v>
      </c>
      <c r="AP47" s="305">
        <f>AP49+AP50</f>
        <v>4661.6</v>
      </c>
      <c r="AQ47" s="301">
        <f>AQ49+AQ50</f>
        <v>0</v>
      </c>
      <c r="AR47" s="312">
        <f>AQ47/AP47*100</f>
        <v>0</v>
      </c>
      <c r="AS47" s="55"/>
      <c r="AT47" s="18"/>
    </row>
    <row r="48" spans="1:46" ht="12.75" customHeight="1">
      <c r="A48" s="75"/>
      <c r="B48" s="168"/>
      <c r="C48" s="168"/>
      <c r="D48" s="168"/>
      <c r="E48" s="175" t="s">
        <v>58</v>
      </c>
      <c r="F48" s="309">
        <f t="shared" si="12"/>
        <v>0</v>
      </c>
      <c r="G48" s="287">
        <f t="shared" si="13"/>
        <v>0</v>
      </c>
      <c r="H48" s="288">
        <v>0</v>
      </c>
      <c r="I48" s="286">
        <v>0</v>
      </c>
      <c r="J48" s="289">
        <v>0</v>
      </c>
      <c r="K48" s="290">
        <v>0</v>
      </c>
      <c r="L48" s="291">
        <v>0</v>
      </c>
      <c r="M48" s="287">
        <v>0</v>
      </c>
      <c r="N48" s="292">
        <v>0</v>
      </c>
      <c r="O48" s="286">
        <v>0</v>
      </c>
      <c r="P48" s="289">
        <v>0</v>
      </c>
      <c r="Q48" s="290">
        <v>0</v>
      </c>
      <c r="R48" s="291">
        <v>0</v>
      </c>
      <c r="S48" s="287">
        <v>0</v>
      </c>
      <c r="T48" s="292">
        <v>0</v>
      </c>
      <c r="U48" s="286">
        <v>0</v>
      </c>
      <c r="V48" s="289">
        <v>0</v>
      </c>
      <c r="W48" s="290">
        <v>0</v>
      </c>
      <c r="X48" s="291">
        <v>0</v>
      </c>
      <c r="Y48" s="287">
        <v>0</v>
      </c>
      <c r="Z48" s="292">
        <v>0</v>
      </c>
      <c r="AA48" s="286">
        <v>0</v>
      </c>
      <c r="AB48" s="289"/>
      <c r="AC48" s="290">
        <v>0</v>
      </c>
      <c r="AD48" s="291">
        <v>0</v>
      </c>
      <c r="AE48" s="287">
        <v>0</v>
      </c>
      <c r="AF48" s="292">
        <v>0</v>
      </c>
      <c r="AG48" s="286">
        <v>0</v>
      </c>
      <c r="AH48" s="289">
        <v>0</v>
      </c>
      <c r="AI48" s="290">
        <v>0</v>
      </c>
      <c r="AJ48" s="291">
        <v>0</v>
      </c>
      <c r="AK48" s="287">
        <v>0</v>
      </c>
      <c r="AL48" s="292">
        <v>0</v>
      </c>
      <c r="AM48" s="286">
        <v>0</v>
      </c>
      <c r="AN48" s="289">
        <v>0</v>
      </c>
      <c r="AO48" s="290">
        <v>0</v>
      </c>
      <c r="AP48" s="291">
        <v>0</v>
      </c>
      <c r="AQ48" s="287">
        <v>0</v>
      </c>
      <c r="AR48" s="313">
        <v>0</v>
      </c>
      <c r="AS48" s="55"/>
      <c r="AT48" s="56"/>
    </row>
    <row r="49" spans="1:46" ht="11.25" customHeight="1">
      <c r="A49" s="75"/>
      <c r="B49" s="168"/>
      <c r="C49" s="168"/>
      <c r="D49" s="168"/>
      <c r="E49" s="314" t="s">
        <v>26</v>
      </c>
      <c r="F49" s="176">
        <f t="shared" si="12"/>
        <v>9169.1</v>
      </c>
      <c r="G49" s="294">
        <f t="shared" si="13"/>
        <v>362</v>
      </c>
      <c r="H49" s="295">
        <f t="shared" si="5"/>
        <v>3.9480428831619245</v>
      </c>
      <c r="I49" s="293">
        <f>I44+I29+I25+I20+I14</f>
        <v>0</v>
      </c>
      <c r="J49" s="294">
        <f aca="true" t="shared" si="14" ref="J49:AQ49">J44+J29+J25+J20+J14</f>
        <v>0</v>
      </c>
      <c r="K49" s="297">
        <v>0</v>
      </c>
      <c r="L49" s="293">
        <f t="shared" si="14"/>
        <v>0</v>
      </c>
      <c r="M49" s="294">
        <f t="shared" si="14"/>
        <v>0</v>
      </c>
      <c r="N49" s="299">
        <v>0</v>
      </c>
      <c r="O49" s="293">
        <f t="shared" si="14"/>
        <v>362</v>
      </c>
      <c r="P49" s="294">
        <f t="shared" si="14"/>
        <v>362</v>
      </c>
      <c r="Q49" s="297">
        <v>0</v>
      </c>
      <c r="R49" s="293">
        <f t="shared" si="14"/>
        <v>0</v>
      </c>
      <c r="S49" s="294">
        <f t="shared" si="14"/>
        <v>0</v>
      </c>
      <c r="T49" s="299">
        <v>0</v>
      </c>
      <c r="U49" s="293">
        <f t="shared" si="14"/>
        <v>490.9</v>
      </c>
      <c r="V49" s="294">
        <f t="shared" si="14"/>
        <v>0</v>
      </c>
      <c r="W49" s="297">
        <v>0</v>
      </c>
      <c r="X49" s="293">
        <f t="shared" si="14"/>
        <v>0</v>
      </c>
      <c r="Y49" s="294">
        <f t="shared" si="14"/>
        <v>0</v>
      </c>
      <c r="Z49" s="299" t="e">
        <f t="shared" si="10"/>
        <v>#DIV/0!</v>
      </c>
      <c r="AA49" s="293">
        <f>AA44+AA29+AA25+AA20+AA14</f>
        <v>0</v>
      </c>
      <c r="AB49" s="294">
        <f t="shared" si="14"/>
        <v>0</v>
      </c>
      <c r="AC49" s="297">
        <v>0</v>
      </c>
      <c r="AD49" s="293">
        <f t="shared" si="14"/>
        <v>0</v>
      </c>
      <c r="AE49" s="294">
        <f t="shared" si="14"/>
        <v>0</v>
      </c>
      <c r="AF49" s="299">
        <v>0</v>
      </c>
      <c r="AG49" s="293">
        <f t="shared" si="14"/>
        <v>0</v>
      </c>
      <c r="AH49" s="294">
        <f t="shared" si="14"/>
        <v>0</v>
      </c>
      <c r="AI49" s="297" t="e">
        <f>AH49/AG49*100</f>
        <v>#DIV/0!</v>
      </c>
      <c r="AJ49" s="293">
        <f t="shared" si="14"/>
        <v>8316.2</v>
      </c>
      <c r="AK49" s="294">
        <f t="shared" si="14"/>
        <v>0</v>
      </c>
      <c r="AL49" s="299">
        <v>0</v>
      </c>
      <c r="AM49" s="293">
        <f t="shared" si="14"/>
        <v>0</v>
      </c>
      <c r="AN49" s="294">
        <f t="shared" si="14"/>
        <v>0</v>
      </c>
      <c r="AO49" s="297">
        <v>0</v>
      </c>
      <c r="AP49" s="293">
        <f t="shared" si="14"/>
        <v>0</v>
      </c>
      <c r="AQ49" s="294">
        <f t="shared" si="14"/>
        <v>0</v>
      </c>
      <c r="AR49" s="315">
        <v>0</v>
      </c>
      <c r="AS49" s="15"/>
      <c r="AT49" s="19"/>
    </row>
    <row r="50" spans="1:46" ht="15.75" customHeight="1" thickBot="1">
      <c r="A50" s="75"/>
      <c r="B50" s="168"/>
      <c r="C50" s="168"/>
      <c r="D50" s="168"/>
      <c r="E50" s="180" t="s">
        <v>66</v>
      </c>
      <c r="F50" s="311">
        <f t="shared" si="12"/>
        <v>52702.7</v>
      </c>
      <c r="G50" s="301">
        <f t="shared" si="13"/>
        <v>10901.8</v>
      </c>
      <c r="H50" s="302">
        <f t="shared" si="5"/>
        <v>20.685467727459883</v>
      </c>
      <c r="I50" s="300">
        <f>I45+I37+I30+I26+I21+I15</f>
        <v>1786.9</v>
      </c>
      <c r="J50" s="301">
        <f aca="true" t="shared" si="15" ref="J50:AQ50">J45+J37+J30+J26+J21+J15</f>
        <v>959</v>
      </c>
      <c r="K50" s="304">
        <f>J50/I50*100</f>
        <v>53.668364206167105</v>
      </c>
      <c r="L50" s="300">
        <f t="shared" si="15"/>
        <v>4461.4</v>
      </c>
      <c r="M50" s="301">
        <f t="shared" si="15"/>
        <v>4008.4</v>
      </c>
      <c r="N50" s="306">
        <f t="shared" si="6"/>
        <v>89.846236607343</v>
      </c>
      <c r="O50" s="300">
        <f t="shared" si="15"/>
        <v>7917</v>
      </c>
      <c r="P50" s="301">
        <f t="shared" si="15"/>
        <v>5934.400000000001</v>
      </c>
      <c r="Q50" s="304">
        <f t="shared" si="7"/>
        <v>74.95768599216875</v>
      </c>
      <c r="R50" s="300">
        <f t="shared" si="15"/>
        <v>5407.299999999999</v>
      </c>
      <c r="S50" s="301">
        <f t="shared" si="15"/>
        <v>0</v>
      </c>
      <c r="T50" s="306">
        <f t="shared" si="8"/>
        <v>0</v>
      </c>
      <c r="U50" s="300">
        <f t="shared" si="15"/>
        <v>4289</v>
      </c>
      <c r="V50" s="301">
        <f t="shared" si="15"/>
        <v>0</v>
      </c>
      <c r="W50" s="304">
        <f t="shared" si="9"/>
        <v>0</v>
      </c>
      <c r="X50" s="300">
        <f t="shared" si="15"/>
        <v>4260.3</v>
      </c>
      <c r="Y50" s="301">
        <f t="shared" si="15"/>
        <v>0</v>
      </c>
      <c r="Z50" s="306">
        <f t="shared" si="10"/>
        <v>0</v>
      </c>
      <c r="AA50" s="300">
        <f t="shared" si="15"/>
        <v>4424.5</v>
      </c>
      <c r="AB50" s="301">
        <f t="shared" si="15"/>
        <v>0</v>
      </c>
      <c r="AC50" s="304">
        <f t="shared" si="11"/>
        <v>0</v>
      </c>
      <c r="AD50" s="300">
        <f t="shared" si="15"/>
        <v>4218.7</v>
      </c>
      <c r="AE50" s="301">
        <f t="shared" si="15"/>
        <v>0</v>
      </c>
      <c r="AF50" s="306">
        <f>AE50/AD50*100</f>
        <v>0</v>
      </c>
      <c r="AG50" s="300">
        <f t="shared" si="15"/>
        <v>4347.6</v>
      </c>
      <c r="AH50" s="301">
        <f t="shared" si="15"/>
        <v>0</v>
      </c>
      <c r="AI50" s="304">
        <f>AH50/AG50*100</f>
        <v>0</v>
      </c>
      <c r="AJ50" s="300">
        <f t="shared" si="15"/>
        <v>3997.5</v>
      </c>
      <c r="AK50" s="301">
        <f t="shared" si="15"/>
        <v>0</v>
      </c>
      <c r="AL50" s="306">
        <f>AK50/AJ50*100</f>
        <v>0</v>
      </c>
      <c r="AM50" s="300">
        <f t="shared" si="15"/>
        <v>2930.8999999999996</v>
      </c>
      <c r="AN50" s="301">
        <f t="shared" si="15"/>
        <v>0</v>
      </c>
      <c r="AO50" s="304">
        <f>AN50/AM50*100</f>
        <v>0</v>
      </c>
      <c r="AP50" s="300">
        <f t="shared" si="15"/>
        <v>4661.6</v>
      </c>
      <c r="AQ50" s="301">
        <f t="shared" si="15"/>
        <v>0</v>
      </c>
      <c r="AR50" s="312">
        <f>AQ50/AP50*100</f>
        <v>0</v>
      </c>
      <c r="AS50" s="17"/>
      <c r="AT50" s="38"/>
    </row>
    <row r="51" spans="1:46" ht="0.75" customHeight="1" hidden="1" thickBot="1">
      <c r="A51" s="76"/>
      <c r="B51" s="186"/>
      <c r="C51" s="186"/>
      <c r="D51" s="186"/>
      <c r="E51" s="175" t="s">
        <v>42</v>
      </c>
      <c r="F51" s="309">
        <v>0</v>
      </c>
      <c r="G51" s="287">
        <f t="shared" si="13"/>
        <v>0</v>
      </c>
      <c r="H51" s="288">
        <v>0</v>
      </c>
      <c r="I51" s="286">
        <v>0</v>
      </c>
      <c r="J51" s="289">
        <v>0</v>
      </c>
      <c r="K51" s="290">
        <v>0</v>
      </c>
      <c r="L51" s="291">
        <v>0</v>
      </c>
      <c r="M51" s="287">
        <f>M39</f>
        <v>0</v>
      </c>
      <c r="N51" s="292">
        <v>0</v>
      </c>
      <c r="O51" s="286">
        <v>0</v>
      </c>
      <c r="P51" s="289">
        <f>P39</f>
        <v>0</v>
      </c>
      <c r="Q51" s="290">
        <v>0</v>
      </c>
      <c r="R51" s="291">
        <v>0</v>
      </c>
      <c r="S51" s="287">
        <f>S39</f>
        <v>0</v>
      </c>
      <c r="T51" s="292">
        <v>0</v>
      </c>
      <c r="U51" s="286">
        <v>0</v>
      </c>
      <c r="V51" s="289">
        <f>V39</f>
        <v>0</v>
      </c>
      <c r="W51" s="290">
        <v>0</v>
      </c>
      <c r="X51" s="291">
        <v>0</v>
      </c>
      <c r="Y51" s="287">
        <f>Y39</f>
        <v>0</v>
      </c>
      <c r="Z51" s="292">
        <v>0</v>
      </c>
      <c r="AA51" s="286">
        <v>0</v>
      </c>
      <c r="AB51" s="289">
        <f>AB39</f>
        <v>0</v>
      </c>
      <c r="AC51" s="290">
        <v>0</v>
      </c>
      <c r="AD51" s="291">
        <v>0</v>
      </c>
      <c r="AE51" s="287">
        <f>AE39</f>
        <v>0</v>
      </c>
      <c r="AF51" s="292">
        <v>0</v>
      </c>
      <c r="AG51" s="286">
        <v>0</v>
      </c>
      <c r="AH51" s="289">
        <f>AH39</f>
        <v>0</v>
      </c>
      <c r="AI51" s="290">
        <v>0</v>
      </c>
      <c r="AJ51" s="291">
        <v>0</v>
      </c>
      <c r="AK51" s="287">
        <f>AK39</f>
        <v>0</v>
      </c>
      <c r="AL51" s="292">
        <v>0</v>
      </c>
      <c r="AM51" s="286">
        <v>0</v>
      </c>
      <c r="AN51" s="289">
        <f>AN39</f>
        <v>0</v>
      </c>
      <c r="AO51" s="290">
        <v>0</v>
      </c>
      <c r="AP51" s="291">
        <v>0</v>
      </c>
      <c r="AQ51" s="287">
        <f>AQ39</f>
        <v>0</v>
      </c>
      <c r="AR51" s="292">
        <v>0</v>
      </c>
      <c r="AS51" s="8"/>
      <c r="AT51" s="39"/>
    </row>
    <row r="52" spans="1:46" ht="15" customHeight="1">
      <c r="A52" s="74"/>
      <c r="B52" s="333" t="s">
        <v>53</v>
      </c>
      <c r="C52" s="310"/>
      <c r="D52" s="316"/>
      <c r="E52" s="317" t="s">
        <v>24</v>
      </c>
      <c r="F52" s="286">
        <f>F54</f>
        <v>0</v>
      </c>
      <c r="G52" s="287">
        <f aca="true" t="shared" si="16" ref="G52:AR52">G54</f>
        <v>0</v>
      </c>
      <c r="H52" s="290">
        <f t="shared" si="16"/>
        <v>0</v>
      </c>
      <c r="I52" s="286">
        <f t="shared" si="16"/>
        <v>0</v>
      </c>
      <c r="J52" s="287">
        <f t="shared" si="16"/>
        <v>0</v>
      </c>
      <c r="K52" s="290">
        <f t="shared" si="16"/>
        <v>0</v>
      </c>
      <c r="L52" s="286">
        <f t="shared" si="16"/>
        <v>0</v>
      </c>
      <c r="M52" s="287">
        <f t="shared" si="16"/>
        <v>0</v>
      </c>
      <c r="N52" s="290">
        <f t="shared" si="16"/>
        <v>0</v>
      </c>
      <c r="O52" s="286">
        <f t="shared" si="16"/>
        <v>0</v>
      </c>
      <c r="P52" s="287">
        <f t="shared" si="16"/>
        <v>0</v>
      </c>
      <c r="Q52" s="290">
        <f t="shared" si="16"/>
        <v>0</v>
      </c>
      <c r="R52" s="286">
        <f t="shared" si="16"/>
        <v>0</v>
      </c>
      <c r="S52" s="287">
        <f t="shared" si="16"/>
        <v>0</v>
      </c>
      <c r="T52" s="290">
        <f t="shared" si="16"/>
        <v>0</v>
      </c>
      <c r="U52" s="286">
        <f t="shared" si="16"/>
        <v>0</v>
      </c>
      <c r="V52" s="287">
        <f t="shared" si="16"/>
        <v>0</v>
      </c>
      <c r="W52" s="290">
        <f t="shared" si="16"/>
        <v>0</v>
      </c>
      <c r="X52" s="286">
        <f t="shared" si="16"/>
        <v>0</v>
      </c>
      <c r="Y52" s="287">
        <f t="shared" si="16"/>
        <v>0</v>
      </c>
      <c r="Z52" s="290">
        <f t="shared" si="16"/>
        <v>0</v>
      </c>
      <c r="AA52" s="286">
        <f t="shared" si="16"/>
        <v>0</v>
      </c>
      <c r="AB52" s="287">
        <f t="shared" si="16"/>
        <v>0</v>
      </c>
      <c r="AC52" s="290">
        <f t="shared" si="16"/>
        <v>0</v>
      </c>
      <c r="AD52" s="286">
        <f>AD54</f>
        <v>0</v>
      </c>
      <c r="AE52" s="287">
        <f t="shared" si="16"/>
        <v>0</v>
      </c>
      <c r="AF52" s="290">
        <f t="shared" si="16"/>
        <v>0</v>
      </c>
      <c r="AG52" s="286">
        <f t="shared" si="16"/>
        <v>0</v>
      </c>
      <c r="AH52" s="287">
        <f t="shared" si="16"/>
        <v>0</v>
      </c>
      <c r="AI52" s="290">
        <f t="shared" si="16"/>
        <v>0</v>
      </c>
      <c r="AJ52" s="286">
        <f t="shared" si="16"/>
        <v>0</v>
      </c>
      <c r="AK52" s="287">
        <f t="shared" si="16"/>
        <v>0</v>
      </c>
      <c r="AL52" s="290">
        <f t="shared" si="16"/>
        <v>0</v>
      </c>
      <c r="AM52" s="286">
        <f t="shared" si="16"/>
        <v>0</v>
      </c>
      <c r="AN52" s="287">
        <f t="shared" si="16"/>
        <v>0</v>
      </c>
      <c r="AO52" s="290">
        <f t="shared" si="16"/>
        <v>0</v>
      </c>
      <c r="AP52" s="286">
        <f t="shared" si="16"/>
        <v>0</v>
      </c>
      <c r="AQ52" s="287">
        <f t="shared" si="16"/>
        <v>0</v>
      </c>
      <c r="AR52" s="290">
        <f t="shared" si="16"/>
        <v>0</v>
      </c>
      <c r="AS52" s="40"/>
      <c r="AT52" s="40"/>
    </row>
    <row r="53" spans="1:46" ht="15" customHeight="1">
      <c r="A53" s="75"/>
      <c r="B53" s="327"/>
      <c r="C53" s="168"/>
      <c r="D53" s="316"/>
      <c r="E53" s="175" t="s">
        <v>58</v>
      </c>
      <c r="F53" s="286">
        <f>I53+L53+O53+R53+U53+X53+AA53+AD53+AG53+AJ53+AM53+AP53</f>
        <v>0</v>
      </c>
      <c r="G53" s="287">
        <f>J53+M53+P53+S53+V53+Y53+AB53+AE53+AH53+AK53+AN53+AQ53</f>
        <v>0</v>
      </c>
      <c r="H53" s="290">
        <v>0</v>
      </c>
      <c r="I53" s="286">
        <v>0</v>
      </c>
      <c r="J53" s="287">
        <v>0</v>
      </c>
      <c r="K53" s="290">
        <v>0</v>
      </c>
      <c r="L53" s="286">
        <v>0</v>
      </c>
      <c r="M53" s="287">
        <v>0</v>
      </c>
      <c r="N53" s="290">
        <v>0</v>
      </c>
      <c r="O53" s="286">
        <v>0</v>
      </c>
      <c r="P53" s="287">
        <v>0</v>
      </c>
      <c r="Q53" s="290">
        <v>0</v>
      </c>
      <c r="R53" s="286">
        <v>0</v>
      </c>
      <c r="S53" s="287">
        <v>0</v>
      </c>
      <c r="T53" s="290">
        <v>0</v>
      </c>
      <c r="U53" s="286">
        <v>0</v>
      </c>
      <c r="V53" s="287">
        <v>0</v>
      </c>
      <c r="W53" s="290">
        <v>0</v>
      </c>
      <c r="X53" s="286">
        <v>0</v>
      </c>
      <c r="Y53" s="287">
        <v>0</v>
      </c>
      <c r="Z53" s="290">
        <v>0</v>
      </c>
      <c r="AA53" s="286">
        <v>0</v>
      </c>
      <c r="AB53" s="287">
        <v>0</v>
      </c>
      <c r="AC53" s="290">
        <v>0</v>
      </c>
      <c r="AD53" s="286">
        <v>0</v>
      </c>
      <c r="AE53" s="287">
        <v>0</v>
      </c>
      <c r="AF53" s="290">
        <v>0</v>
      </c>
      <c r="AG53" s="286">
        <v>0</v>
      </c>
      <c r="AH53" s="287">
        <v>0</v>
      </c>
      <c r="AI53" s="290">
        <v>0</v>
      </c>
      <c r="AJ53" s="286">
        <v>0</v>
      </c>
      <c r="AK53" s="287">
        <v>0</v>
      </c>
      <c r="AL53" s="290">
        <v>0</v>
      </c>
      <c r="AM53" s="286">
        <v>0</v>
      </c>
      <c r="AN53" s="287">
        <v>0</v>
      </c>
      <c r="AO53" s="290">
        <v>0</v>
      </c>
      <c r="AP53" s="286">
        <v>0</v>
      </c>
      <c r="AQ53" s="287">
        <v>0</v>
      </c>
      <c r="AR53" s="290">
        <v>0</v>
      </c>
      <c r="AS53" s="40"/>
      <c r="AT53" s="40"/>
    </row>
    <row r="54" spans="1:46" ht="16.5" customHeight="1">
      <c r="A54" s="75"/>
      <c r="B54" s="327"/>
      <c r="C54" s="168"/>
      <c r="D54" s="316"/>
      <c r="E54" s="314" t="s">
        <v>26</v>
      </c>
      <c r="F54" s="286">
        <f>F44</f>
        <v>0</v>
      </c>
      <c r="G54" s="287">
        <f aca="true" t="shared" si="17" ref="G54:AR54">G44</f>
        <v>0</v>
      </c>
      <c r="H54" s="290">
        <f t="shared" si="17"/>
        <v>0</v>
      </c>
      <c r="I54" s="286">
        <f t="shared" si="17"/>
        <v>0</v>
      </c>
      <c r="J54" s="287">
        <f t="shared" si="17"/>
        <v>0</v>
      </c>
      <c r="K54" s="290">
        <f t="shared" si="17"/>
        <v>0</v>
      </c>
      <c r="L54" s="286">
        <f t="shared" si="17"/>
        <v>0</v>
      </c>
      <c r="M54" s="287">
        <f t="shared" si="17"/>
        <v>0</v>
      </c>
      <c r="N54" s="290">
        <f t="shared" si="17"/>
        <v>0</v>
      </c>
      <c r="O54" s="286">
        <f t="shared" si="17"/>
        <v>0</v>
      </c>
      <c r="P54" s="287">
        <f t="shared" si="17"/>
        <v>0</v>
      </c>
      <c r="Q54" s="290">
        <f t="shared" si="17"/>
        <v>0</v>
      </c>
      <c r="R54" s="286">
        <f t="shared" si="17"/>
        <v>0</v>
      </c>
      <c r="S54" s="287">
        <f t="shared" si="17"/>
        <v>0</v>
      </c>
      <c r="T54" s="290">
        <f t="shared" si="17"/>
        <v>0</v>
      </c>
      <c r="U54" s="286">
        <f t="shared" si="17"/>
        <v>0</v>
      </c>
      <c r="V54" s="287">
        <f t="shared" si="17"/>
        <v>0</v>
      </c>
      <c r="W54" s="290">
        <f t="shared" si="17"/>
        <v>0</v>
      </c>
      <c r="X54" s="286">
        <f t="shared" si="17"/>
        <v>0</v>
      </c>
      <c r="Y54" s="287">
        <f t="shared" si="17"/>
        <v>0</v>
      </c>
      <c r="Z54" s="290">
        <f t="shared" si="17"/>
        <v>0</v>
      </c>
      <c r="AA54" s="286">
        <f t="shared" si="17"/>
        <v>0</v>
      </c>
      <c r="AB54" s="287">
        <f t="shared" si="17"/>
        <v>0</v>
      </c>
      <c r="AC54" s="290">
        <f t="shared" si="17"/>
        <v>0</v>
      </c>
      <c r="AD54" s="286">
        <f t="shared" si="17"/>
        <v>0</v>
      </c>
      <c r="AE54" s="287">
        <f t="shared" si="17"/>
        <v>0</v>
      </c>
      <c r="AF54" s="290">
        <f t="shared" si="17"/>
        <v>0</v>
      </c>
      <c r="AG54" s="286">
        <f t="shared" si="17"/>
        <v>0</v>
      </c>
      <c r="AH54" s="287">
        <f t="shared" si="17"/>
        <v>0</v>
      </c>
      <c r="AI54" s="290">
        <f t="shared" si="17"/>
        <v>0</v>
      </c>
      <c r="AJ54" s="286">
        <f t="shared" si="17"/>
        <v>0</v>
      </c>
      <c r="AK54" s="287">
        <f t="shared" si="17"/>
        <v>0</v>
      </c>
      <c r="AL54" s="290">
        <f t="shared" si="17"/>
        <v>0</v>
      </c>
      <c r="AM54" s="286">
        <f t="shared" si="17"/>
        <v>0</v>
      </c>
      <c r="AN54" s="287">
        <f t="shared" si="17"/>
        <v>0</v>
      </c>
      <c r="AO54" s="290">
        <f t="shared" si="17"/>
        <v>0</v>
      </c>
      <c r="AP54" s="286">
        <f t="shared" si="17"/>
        <v>0</v>
      </c>
      <c r="AQ54" s="287">
        <f t="shared" si="17"/>
        <v>0</v>
      </c>
      <c r="AR54" s="290">
        <f t="shared" si="17"/>
        <v>0</v>
      </c>
      <c r="AS54" s="40"/>
      <c r="AT54" s="40"/>
    </row>
    <row r="55" spans="1:46" ht="12" customHeight="1">
      <c r="A55" s="75"/>
      <c r="B55" s="327"/>
      <c r="C55" s="168"/>
      <c r="D55" s="316"/>
      <c r="E55" s="180" t="s">
        <v>66</v>
      </c>
      <c r="F55" s="286">
        <f>F56</f>
        <v>0</v>
      </c>
      <c r="G55" s="287">
        <f aca="true" t="shared" si="18" ref="G55:AR55">G56</f>
        <v>0</v>
      </c>
      <c r="H55" s="290">
        <f t="shared" si="18"/>
        <v>0</v>
      </c>
      <c r="I55" s="286">
        <f t="shared" si="18"/>
        <v>0</v>
      </c>
      <c r="J55" s="287">
        <f t="shared" si="18"/>
        <v>0</v>
      </c>
      <c r="K55" s="290">
        <f t="shared" si="18"/>
        <v>0</v>
      </c>
      <c r="L55" s="286">
        <f t="shared" si="18"/>
        <v>0</v>
      </c>
      <c r="M55" s="287">
        <f t="shared" si="18"/>
        <v>0</v>
      </c>
      <c r="N55" s="290">
        <f t="shared" si="18"/>
        <v>0</v>
      </c>
      <c r="O55" s="286">
        <f t="shared" si="18"/>
        <v>0</v>
      </c>
      <c r="P55" s="287">
        <f t="shared" si="18"/>
        <v>0</v>
      </c>
      <c r="Q55" s="290">
        <f t="shared" si="18"/>
        <v>0</v>
      </c>
      <c r="R55" s="286">
        <f t="shared" si="18"/>
        <v>0</v>
      </c>
      <c r="S55" s="287">
        <f t="shared" si="18"/>
        <v>0</v>
      </c>
      <c r="T55" s="290">
        <f t="shared" si="18"/>
        <v>0</v>
      </c>
      <c r="U55" s="286">
        <f t="shared" si="18"/>
        <v>0</v>
      </c>
      <c r="V55" s="287">
        <f t="shared" si="18"/>
        <v>0</v>
      </c>
      <c r="W55" s="290">
        <f t="shared" si="18"/>
        <v>0</v>
      </c>
      <c r="X55" s="286">
        <f t="shared" si="18"/>
        <v>0</v>
      </c>
      <c r="Y55" s="287">
        <f t="shared" si="18"/>
        <v>0</v>
      </c>
      <c r="Z55" s="290">
        <f t="shared" si="18"/>
        <v>0</v>
      </c>
      <c r="AA55" s="286">
        <f t="shared" si="18"/>
        <v>0</v>
      </c>
      <c r="AB55" s="287">
        <f t="shared" si="18"/>
        <v>0</v>
      </c>
      <c r="AC55" s="290">
        <f t="shared" si="18"/>
        <v>0</v>
      </c>
      <c r="AD55" s="286">
        <f t="shared" si="18"/>
        <v>0</v>
      </c>
      <c r="AE55" s="287">
        <f t="shared" si="18"/>
        <v>0</v>
      </c>
      <c r="AF55" s="290">
        <f t="shared" si="18"/>
        <v>0</v>
      </c>
      <c r="AG55" s="286">
        <f t="shared" si="18"/>
        <v>0</v>
      </c>
      <c r="AH55" s="287">
        <f t="shared" si="18"/>
        <v>0</v>
      </c>
      <c r="AI55" s="290">
        <f t="shared" si="18"/>
        <v>0</v>
      </c>
      <c r="AJ55" s="286">
        <f t="shared" si="18"/>
        <v>0</v>
      </c>
      <c r="AK55" s="287">
        <f t="shared" si="18"/>
        <v>0</v>
      </c>
      <c r="AL55" s="290">
        <f t="shared" si="18"/>
        <v>0</v>
      </c>
      <c r="AM55" s="286">
        <f t="shared" si="18"/>
        <v>0</v>
      </c>
      <c r="AN55" s="287">
        <f t="shared" si="18"/>
        <v>0</v>
      </c>
      <c r="AO55" s="290">
        <f t="shared" si="18"/>
        <v>0</v>
      </c>
      <c r="AP55" s="286">
        <f t="shared" si="18"/>
        <v>0</v>
      </c>
      <c r="AQ55" s="287">
        <f t="shared" si="18"/>
        <v>0</v>
      </c>
      <c r="AR55" s="290">
        <f t="shared" si="18"/>
        <v>0</v>
      </c>
      <c r="AS55" s="40"/>
      <c r="AT55" s="40"/>
    </row>
    <row r="56" spans="1:46" ht="24.75" customHeight="1" thickBot="1">
      <c r="A56" s="76"/>
      <c r="B56" s="328"/>
      <c r="C56" s="186"/>
      <c r="D56" s="316"/>
      <c r="E56" s="175" t="s">
        <v>59</v>
      </c>
      <c r="F56" s="286">
        <f>F54</f>
        <v>0</v>
      </c>
      <c r="G56" s="287">
        <f aca="true" t="shared" si="19" ref="G56:AR56">G54</f>
        <v>0</v>
      </c>
      <c r="H56" s="290">
        <f t="shared" si="19"/>
        <v>0</v>
      </c>
      <c r="I56" s="286">
        <f t="shared" si="19"/>
        <v>0</v>
      </c>
      <c r="J56" s="287">
        <f t="shared" si="19"/>
        <v>0</v>
      </c>
      <c r="K56" s="290">
        <f t="shared" si="19"/>
        <v>0</v>
      </c>
      <c r="L56" s="286">
        <f t="shared" si="19"/>
        <v>0</v>
      </c>
      <c r="M56" s="287">
        <f t="shared" si="19"/>
        <v>0</v>
      </c>
      <c r="N56" s="290">
        <f t="shared" si="19"/>
        <v>0</v>
      </c>
      <c r="O56" s="286">
        <f t="shared" si="19"/>
        <v>0</v>
      </c>
      <c r="P56" s="287">
        <f t="shared" si="19"/>
        <v>0</v>
      </c>
      <c r="Q56" s="290">
        <f t="shared" si="19"/>
        <v>0</v>
      </c>
      <c r="R56" s="286">
        <f t="shared" si="19"/>
        <v>0</v>
      </c>
      <c r="S56" s="287">
        <f t="shared" si="19"/>
        <v>0</v>
      </c>
      <c r="T56" s="290">
        <f t="shared" si="19"/>
        <v>0</v>
      </c>
      <c r="U56" s="286">
        <f t="shared" si="19"/>
        <v>0</v>
      </c>
      <c r="V56" s="287">
        <f t="shared" si="19"/>
        <v>0</v>
      </c>
      <c r="W56" s="290">
        <f t="shared" si="19"/>
        <v>0</v>
      </c>
      <c r="X56" s="286">
        <f t="shared" si="19"/>
        <v>0</v>
      </c>
      <c r="Y56" s="287">
        <f t="shared" si="19"/>
        <v>0</v>
      </c>
      <c r="Z56" s="290">
        <f t="shared" si="19"/>
        <v>0</v>
      </c>
      <c r="AA56" s="286">
        <f t="shared" si="19"/>
        <v>0</v>
      </c>
      <c r="AB56" s="287">
        <f t="shared" si="19"/>
        <v>0</v>
      </c>
      <c r="AC56" s="290">
        <f t="shared" si="19"/>
        <v>0</v>
      </c>
      <c r="AD56" s="286">
        <f t="shared" si="19"/>
        <v>0</v>
      </c>
      <c r="AE56" s="287">
        <f t="shared" si="19"/>
        <v>0</v>
      </c>
      <c r="AF56" s="290">
        <f t="shared" si="19"/>
        <v>0</v>
      </c>
      <c r="AG56" s="286">
        <f t="shared" si="19"/>
        <v>0</v>
      </c>
      <c r="AH56" s="287">
        <f t="shared" si="19"/>
        <v>0</v>
      </c>
      <c r="AI56" s="290">
        <f t="shared" si="19"/>
        <v>0</v>
      </c>
      <c r="AJ56" s="286">
        <f t="shared" si="19"/>
        <v>0</v>
      </c>
      <c r="AK56" s="287">
        <f t="shared" si="19"/>
        <v>0</v>
      </c>
      <c r="AL56" s="290">
        <f t="shared" si="19"/>
        <v>0</v>
      </c>
      <c r="AM56" s="286">
        <f t="shared" si="19"/>
        <v>0</v>
      </c>
      <c r="AN56" s="287">
        <f t="shared" si="19"/>
        <v>0</v>
      </c>
      <c r="AO56" s="290">
        <f t="shared" si="19"/>
        <v>0</v>
      </c>
      <c r="AP56" s="286">
        <f t="shared" si="19"/>
        <v>0</v>
      </c>
      <c r="AQ56" s="287">
        <f t="shared" si="19"/>
        <v>0</v>
      </c>
      <c r="AR56" s="290">
        <f t="shared" si="19"/>
        <v>0</v>
      </c>
      <c r="AS56" s="40"/>
      <c r="AT56" s="40"/>
    </row>
    <row r="57" spans="1:46" s="65" customFormat="1" ht="14.25" customHeight="1">
      <c r="A57" s="74"/>
      <c r="B57" s="333" t="s">
        <v>54</v>
      </c>
      <c r="C57" s="310"/>
      <c r="D57" s="316"/>
      <c r="E57" s="317" t="s">
        <v>24</v>
      </c>
      <c r="F57" s="286">
        <f>F47</f>
        <v>61871.8</v>
      </c>
      <c r="G57" s="287">
        <f aca="true" t="shared" si="20" ref="G57:AR57">G47</f>
        <v>11263.8</v>
      </c>
      <c r="H57" s="290">
        <f t="shared" si="20"/>
        <v>18.205062726476356</v>
      </c>
      <c r="I57" s="286">
        <f t="shared" si="20"/>
        <v>1786.9</v>
      </c>
      <c r="J57" s="287">
        <f t="shared" si="20"/>
        <v>959</v>
      </c>
      <c r="K57" s="290">
        <f t="shared" si="20"/>
        <v>53.668364206167105</v>
      </c>
      <c r="L57" s="286">
        <f t="shared" si="20"/>
        <v>4461.4</v>
      </c>
      <c r="M57" s="287">
        <f t="shared" si="20"/>
        <v>4008.4</v>
      </c>
      <c r="N57" s="290">
        <f t="shared" si="20"/>
        <v>89.846236607343</v>
      </c>
      <c r="O57" s="286">
        <f t="shared" si="20"/>
        <v>8279</v>
      </c>
      <c r="P57" s="287">
        <f t="shared" si="20"/>
        <v>6296.400000000001</v>
      </c>
      <c r="Q57" s="290">
        <f t="shared" si="20"/>
        <v>76.05266336514073</v>
      </c>
      <c r="R57" s="286">
        <f t="shared" si="20"/>
        <v>5407.299999999999</v>
      </c>
      <c r="S57" s="287">
        <f t="shared" si="20"/>
        <v>0</v>
      </c>
      <c r="T57" s="290">
        <f t="shared" si="20"/>
        <v>0</v>
      </c>
      <c r="U57" s="286">
        <f t="shared" si="20"/>
        <v>4779.9</v>
      </c>
      <c r="V57" s="287">
        <f t="shared" si="20"/>
        <v>0</v>
      </c>
      <c r="W57" s="290">
        <f t="shared" si="20"/>
        <v>0</v>
      </c>
      <c r="X57" s="286">
        <f t="shared" si="20"/>
        <v>4260.3</v>
      </c>
      <c r="Y57" s="287">
        <f t="shared" si="20"/>
        <v>0</v>
      </c>
      <c r="Z57" s="290">
        <f t="shared" si="20"/>
        <v>0</v>
      </c>
      <c r="AA57" s="286">
        <f t="shared" si="20"/>
        <v>4424.5</v>
      </c>
      <c r="AB57" s="287">
        <f t="shared" si="20"/>
        <v>0</v>
      </c>
      <c r="AC57" s="290">
        <f t="shared" si="20"/>
        <v>0</v>
      </c>
      <c r="AD57" s="286">
        <f t="shared" si="20"/>
        <v>4218.7</v>
      </c>
      <c r="AE57" s="287">
        <f t="shared" si="20"/>
        <v>0</v>
      </c>
      <c r="AF57" s="290">
        <f t="shared" si="20"/>
        <v>0</v>
      </c>
      <c r="AG57" s="286">
        <f t="shared" si="20"/>
        <v>4347.6</v>
      </c>
      <c r="AH57" s="287">
        <f t="shared" si="20"/>
        <v>0</v>
      </c>
      <c r="AI57" s="290">
        <f t="shared" si="20"/>
        <v>0</v>
      </c>
      <c r="AJ57" s="286">
        <f t="shared" si="20"/>
        <v>12313.7</v>
      </c>
      <c r="AK57" s="287">
        <f t="shared" si="20"/>
        <v>0</v>
      </c>
      <c r="AL57" s="290">
        <f t="shared" si="20"/>
        <v>0</v>
      </c>
      <c r="AM57" s="286">
        <f t="shared" si="20"/>
        <v>2930.8999999999996</v>
      </c>
      <c r="AN57" s="287">
        <f t="shared" si="20"/>
        <v>0</v>
      </c>
      <c r="AO57" s="290">
        <f t="shared" si="20"/>
        <v>0</v>
      </c>
      <c r="AP57" s="286">
        <f t="shared" si="20"/>
        <v>4661.6</v>
      </c>
      <c r="AQ57" s="287">
        <f t="shared" si="20"/>
        <v>0</v>
      </c>
      <c r="AR57" s="290">
        <f t="shared" si="20"/>
        <v>0</v>
      </c>
      <c r="AS57" s="64"/>
      <c r="AT57" s="64"/>
    </row>
    <row r="58" spans="1:46" s="65" customFormat="1" ht="14.25" customHeight="1">
      <c r="A58" s="75"/>
      <c r="B58" s="327"/>
      <c r="C58" s="168"/>
      <c r="D58" s="316"/>
      <c r="E58" s="175" t="s">
        <v>58</v>
      </c>
      <c r="F58" s="286">
        <f>I58+L58+O58+R58+U58+X58+AA58+AD58+AG58+AJ58+AM58+AP58</f>
        <v>0</v>
      </c>
      <c r="G58" s="287">
        <f>J58+M58+P58+S58+V58+Y58+AB58+AE58+AH58+AK58+AN58+AQ58</f>
        <v>0</v>
      </c>
      <c r="H58" s="290">
        <v>0</v>
      </c>
      <c r="I58" s="286">
        <v>0</v>
      </c>
      <c r="J58" s="287">
        <v>0</v>
      </c>
      <c r="K58" s="290">
        <v>0</v>
      </c>
      <c r="L58" s="286">
        <v>0</v>
      </c>
      <c r="M58" s="287">
        <v>0</v>
      </c>
      <c r="N58" s="290">
        <v>0</v>
      </c>
      <c r="O58" s="286">
        <v>0</v>
      </c>
      <c r="P58" s="287">
        <v>0</v>
      </c>
      <c r="Q58" s="290">
        <v>0</v>
      </c>
      <c r="R58" s="286">
        <v>0</v>
      </c>
      <c r="S58" s="287">
        <v>0</v>
      </c>
      <c r="T58" s="290">
        <v>0</v>
      </c>
      <c r="U58" s="286">
        <v>0</v>
      </c>
      <c r="V58" s="287">
        <v>0</v>
      </c>
      <c r="W58" s="290">
        <v>0</v>
      </c>
      <c r="X58" s="286">
        <v>0</v>
      </c>
      <c r="Y58" s="287">
        <v>0</v>
      </c>
      <c r="Z58" s="290">
        <v>0</v>
      </c>
      <c r="AA58" s="286">
        <v>0</v>
      </c>
      <c r="AB58" s="287">
        <v>0</v>
      </c>
      <c r="AC58" s="290">
        <v>0</v>
      </c>
      <c r="AD58" s="286">
        <v>0</v>
      </c>
      <c r="AE58" s="287">
        <v>0</v>
      </c>
      <c r="AF58" s="290">
        <v>0</v>
      </c>
      <c r="AG58" s="286">
        <v>0</v>
      </c>
      <c r="AH58" s="287">
        <v>0</v>
      </c>
      <c r="AI58" s="290">
        <v>0</v>
      </c>
      <c r="AJ58" s="286">
        <v>0</v>
      </c>
      <c r="AK58" s="287">
        <v>0</v>
      </c>
      <c r="AL58" s="290">
        <v>0</v>
      </c>
      <c r="AM58" s="286">
        <v>0</v>
      </c>
      <c r="AN58" s="287">
        <v>0</v>
      </c>
      <c r="AO58" s="290">
        <v>0</v>
      </c>
      <c r="AP58" s="286">
        <v>0</v>
      </c>
      <c r="AQ58" s="287">
        <v>0</v>
      </c>
      <c r="AR58" s="290">
        <v>0</v>
      </c>
      <c r="AS58" s="64"/>
      <c r="AT58" s="64"/>
    </row>
    <row r="59" spans="1:46" s="65" customFormat="1" ht="18.75" customHeight="1">
      <c r="A59" s="75"/>
      <c r="B59" s="327"/>
      <c r="C59" s="168"/>
      <c r="D59" s="316"/>
      <c r="E59" s="314" t="s">
        <v>26</v>
      </c>
      <c r="F59" s="286">
        <f>F49</f>
        <v>9169.1</v>
      </c>
      <c r="G59" s="287">
        <f aca="true" t="shared" si="21" ref="G59:AR59">G49</f>
        <v>362</v>
      </c>
      <c r="H59" s="290">
        <f t="shared" si="21"/>
        <v>3.9480428831619245</v>
      </c>
      <c r="I59" s="286">
        <f t="shared" si="21"/>
        <v>0</v>
      </c>
      <c r="J59" s="287">
        <f t="shared" si="21"/>
        <v>0</v>
      </c>
      <c r="K59" s="290">
        <f t="shared" si="21"/>
        <v>0</v>
      </c>
      <c r="L59" s="286">
        <f t="shared" si="21"/>
        <v>0</v>
      </c>
      <c r="M59" s="287">
        <f t="shared" si="21"/>
        <v>0</v>
      </c>
      <c r="N59" s="290">
        <f t="shared" si="21"/>
        <v>0</v>
      </c>
      <c r="O59" s="286">
        <f t="shared" si="21"/>
        <v>362</v>
      </c>
      <c r="P59" s="287">
        <f t="shared" si="21"/>
        <v>362</v>
      </c>
      <c r="Q59" s="290">
        <f t="shared" si="21"/>
        <v>0</v>
      </c>
      <c r="R59" s="286">
        <f t="shared" si="21"/>
        <v>0</v>
      </c>
      <c r="S59" s="287">
        <f t="shared" si="21"/>
        <v>0</v>
      </c>
      <c r="T59" s="290">
        <f t="shared" si="21"/>
        <v>0</v>
      </c>
      <c r="U59" s="286">
        <f t="shared" si="21"/>
        <v>490.9</v>
      </c>
      <c r="V59" s="287">
        <f t="shared" si="21"/>
        <v>0</v>
      </c>
      <c r="W59" s="290">
        <f t="shared" si="21"/>
        <v>0</v>
      </c>
      <c r="X59" s="286">
        <f t="shared" si="21"/>
        <v>0</v>
      </c>
      <c r="Y59" s="287">
        <f t="shared" si="21"/>
        <v>0</v>
      </c>
      <c r="Z59" s="290">
        <v>0</v>
      </c>
      <c r="AA59" s="286">
        <f t="shared" si="21"/>
        <v>0</v>
      </c>
      <c r="AB59" s="287">
        <f t="shared" si="21"/>
        <v>0</v>
      </c>
      <c r="AC59" s="290">
        <f t="shared" si="21"/>
        <v>0</v>
      </c>
      <c r="AD59" s="286">
        <f t="shared" si="21"/>
        <v>0</v>
      </c>
      <c r="AE59" s="287">
        <f t="shared" si="21"/>
        <v>0</v>
      </c>
      <c r="AF59" s="290">
        <f t="shared" si="21"/>
        <v>0</v>
      </c>
      <c r="AG59" s="286">
        <f t="shared" si="21"/>
        <v>0</v>
      </c>
      <c r="AH59" s="287">
        <f t="shared" si="21"/>
        <v>0</v>
      </c>
      <c r="AI59" s="290">
        <v>0</v>
      </c>
      <c r="AJ59" s="286">
        <f t="shared" si="21"/>
        <v>8316.2</v>
      </c>
      <c r="AK59" s="287">
        <f t="shared" si="21"/>
        <v>0</v>
      </c>
      <c r="AL59" s="290">
        <f t="shared" si="21"/>
        <v>0</v>
      </c>
      <c r="AM59" s="286">
        <f t="shared" si="21"/>
        <v>0</v>
      </c>
      <c r="AN59" s="287">
        <f t="shared" si="21"/>
        <v>0</v>
      </c>
      <c r="AO59" s="290">
        <f t="shared" si="21"/>
        <v>0</v>
      </c>
      <c r="AP59" s="286">
        <f t="shared" si="21"/>
        <v>0</v>
      </c>
      <c r="AQ59" s="287">
        <f t="shared" si="21"/>
        <v>0</v>
      </c>
      <c r="AR59" s="290">
        <f t="shared" si="21"/>
        <v>0</v>
      </c>
      <c r="AS59" s="64"/>
      <c r="AT59" s="64"/>
    </row>
    <row r="60" spans="1:46" s="65" customFormat="1" ht="12" customHeight="1">
      <c r="A60" s="75"/>
      <c r="B60" s="327"/>
      <c r="C60" s="168"/>
      <c r="D60" s="316"/>
      <c r="E60" s="180" t="s">
        <v>66</v>
      </c>
      <c r="F60" s="286">
        <f>F50</f>
        <v>52702.7</v>
      </c>
      <c r="G60" s="287">
        <f aca="true" t="shared" si="22" ref="G60:AR60">G50</f>
        <v>10901.8</v>
      </c>
      <c r="H60" s="290">
        <f t="shared" si="22"/>
        <v>20.685467727459883</v>
      </c>
      <c r="I60" s="286">
        <f t="shared" si="22"/>
        <v>1786.9</v>
      </c>
      <c r="J60" s="287">
        <f t="shared" si="22"/>
        <v>959</v>
      </c>
      <c r="K60" s="290">
        <f t="shared" si="22"/>
        <v>53.668364206167105</v>
      </c>
      <c r="L60" s="286">
        <f t="shared" si="22"/>
        <v>4461.4</v>
      </c>
      <c r="M60" s="287">
        <f t="shared" si="22"/>
        <v>4008.4</v>
      </c>
      <c r="N60" s="290">
        <f t="shared" si="22"/>
        <v>89.846236607343</v>
      </c>
      <c r="O60" s="286">
        <f t="shared" si="22"/>
        <v>7917</v>
      </c>
      <c r="P60" s="287">
        <f t="shared" si="22"/>
        <v>5934.400000000001</v>
      </c>
      <c r="Q60" s="290">
        <f t="shared" si="22"/>
        <v>74.95768599216875</v>
      </c>
      <c r="R60" s="286">
        <f t="shared" si="22"/>
        <v>5407.299999999999</v>
      </c>
      <c r="S60" s="287">
        <f t="shared" si="22"/>
        <v>0</v>
      </c>
      <c r="T60" s="290">
        <f t="shared" si="22"/>
        <v>0</v>
      </c>
      <c r="U60" s="286">
        <f t="shared" si="22"/>
        <v>4289</v>
      </c>
      <c r="V60" s="287">
        <f t="shared" si="22"/>
        <v>0</v>
      </c>
      <c r="W60" s="290">
        <f t="shared" si="22"/>
        <v>0</v>
      </c>
      <c r="X60" s="286">
        <f t="shared" si="22"/>
        <v>4260.3</v>
      </c>
      <c r="Y60" s="287">
        <f t="shared" si="22"/>
        <v>0</v>
      </c>
      <c r="Z60" s="290">
        <f t="shared" si="22"/>
        <v>0</v>
      </c>
      <c r="AA60" s="286">
        <f t="shared" si="22"/>
        <v>4424.5</v>
      </c>
      <c r="AB60" s="287">
        <f t="shared" si="22"/>
        <v>0</v>
      </c>
      <c r="AC60" s="290">
        <f t="shared" si="22"/>
        <v>0</v>
      </c>
      <c r="AD60" s="286">
        <f t="shared" si="22"/>
        <v>4218.7</v>
      </c>
      <c r="AE60" s="287">
        <f t="shared" si="22"/>
        <v>0</v>
      </c>
      <c r="AF60" s="290">
        <f t="shared" si="22"/>
        <v>0</v>
      </c>
      <c r="AG60" s="286">
        <f t="shared" si="22"/>
        <v>4347.6</v>
      </c>
      <c r="AH60" s="287">
        <f t="shared" si="22"/>
        <v>0</v>
      </c>
      <c r="AI60" s="290">
        <f t="shared" si="22"/>
        <v>0</v>
      </c>
      <c r="AJ60" s="286">
        <f t="shared" si="22"/>
        <v>3997.5</v>
      </c>
      <c r="AK60" s="287">
        <f t="shared" si="22"/>
        <v>0</v>
      </c>
      <c r="AL60" s="290">
        <f t="shared" si="22"/>
        <v>0</v>
      </c>
      <c r="AM60" s="286">
        <f t="shared" si="22"/>
        <v>2930.8999999999996</v>
      </c>
      <c r="AN60" s="287">
        <f t="shared" si="22"/>
        <v>0</v>
      </c>
      <c r="AO60" s="290">
        <f t="shared" si="22"/>
        <v>0</v>
      </c>
      <c r="AP60" s="286">
        <f t="shared" si="22"/>
        <v>4661.6</v>
      </c>
      <c r="AQ60" s="287">
        <f t="shared" si="22"/>
        <v>0</v>
      </c>
      <c r="AR60" s="290">
        <f t="shared" si="22"/>
        <v>0</v>
      </c>
      <c r="AS60" s="64"/>
      <c r="AT60" s="64"/>
    </row>
    <row r="61" spans="1:46" s="65" customFormat="1" ht="21.75" customHeight="1">
      <c r="A61" s="75"/>
      <c r="B61" s="327"/>
      <c r="C61" s="168"/>
      <c r="D61" s="316"/>
      <c r="E61" s="175" t="s">
        <v>59</v>
      </c>
      <c r="F61" s="286">
        <f>I61+L61+O61+R61+U61+X61+AA61+AD61+AG61+AJ61+AM61+AP61</f>
        <v>0</v>
      </c>
      <c r="G61" s="287">
        <f>J61+M61+P61+S61+V61+Y61+AB61+AE61+AH61+AK61+AN61+AQ61</f>
        <v>0</v>
      </c>
      <c r="H61" s="290">
        <v>0</v>
      </c>
      <c r="I61" s="286">
        <v>0</v>
      </c>
      <c r="J61" s="287">
        <v>0</v>
      </c>
      <c r="K61" s="290">
        <v>0</v>
      </c>
      <c r="L61" s="286">
        <v>0</v>
      </c>
      <c r="M61" s="287">
        <v>0</v>
      </c>
      <c r="N61" s="290">
        <v>0</v>
      </c>
      <c r="O61" s="286">
        <v>0</v>
      </c>
      <c r="P61" s="287">
        <v>0</v>
      </c>
      <c r="Q61" s="290">
        <v>0</v>
      </c>
      <c r="R61" s="286">
        <v>0</v>
      </c>
      <c r="S61" s="287">
        <v>0</v>
      </c>
      <c r="T61" s="290">
        <v>0</v>
      </c>
      <c r="U61" s="286">
        <v>0</v>
      </c>
      <c r="V61" s="287">
        <v>0</v>
      </c>
      <c r="W61" s="290">
        <v>0</v>
      </c>
      <c r="X61" s="286">
        <v>0</v>
      </c>
      <c r="Y61" s="287">
        <v>0</v>
      </c>
      <c r="Z61" s="290">
        <v>0</v>
      </c>
      <c r="AA61" s="286">
        <v>0</v>
      </c>
      <c r="AB61" s="287">
        <v>0</v>
      </c>
      <c r="AC61" s="290">
        <v>0</v>
      </c>
      <c r="AD61" s="286">
        <v>0</v>
      </c>
      <c r="AE61" s="287">
        <v>0</v>
      </c>
      <c r="AF61" s="290">
        <v>0</v>
      </c>
      <c r="AG61" s="286">
        <v>0</v>
      </c>
      <c r="AH61" s="287">
        <v>0</v>
      </c>
      <c r="AI61" s="290">
        <v>0</v>
      </c>
      <c r="AJ61" s="286">
        <v>0</v>
      </c>
      <c r="AK61" s="287">
        <v>0</v>
      </c>
      <c r="AL61" s="290">
        <v>0</v>
      </c>
      <c r="AM61" s="286">
        <v>0</v>
      </c>
      <c r="AN61" s="287">
        <v>0</v>
      </c>
      <c r="AO61" s="290">
        <v>0</v>
      </c>
      <c r="AP61" s="286">
        <v>0</v>
      </c>
      <c r="AQ61" s="287">
        <v>0</v>
      </c>
      <c r="AR61" s="290">
        <v>0</v>
      </c>
      <c r="AS61" s="64"/>
      <c r="AT61" s="64"/>
    </row>
    <row r="62" spans="1:46" ht="57.75" customHeight="1" hidden="1">
      <c r="A62" s="75"/>
      <c r="B62" s="328"/>
      <c r="C62" s="168"/>
      <c r="D62" s="316"/>
      <c r="E62" s="175" t="s">
        <v>42</v>
      </c>
      <c r="F62" s="286">
        <f>F51</f>
        <v>0</v>
      </c>
      <c r="G62" s="287">
        <f aca="true" t="shared" si="23" ref="G62:AR62">G51</f>
        <v>0</v>
      </c>
      <c r="H62" s="290">
        <f t="shared" si="23"/>
        <v>0</v>
      </c>
      <c r="I62" s="286">
        <f t="shared" si="23"/>
        <v>0</v>
      </c>
      <c r="J62" s="287">
        <f t="shared" si="23"/>
        <v>0</v>
      </c>
      <c r="K62" s="290">
        <f t="shared" si="23"/>
        <v>0</v>
      </c>
      <c r="L62" s="286">
        <f t="shared" si="23"/>
        <v>0</v>
      </c>
      <c r="M62" s="287">
        <f t="shared" si="23"/>
        <v>0</v>
      </c>
      <c r="N62" s="290">
        <f t="shared" si="23"/>
        <v>0</v>
      </c>
      <c r="O62" s="286">
        <f t="shared" si="23"/>
        <v>0</v>
      </c>
      <c r="P62" s="287">
        <f t="shared" si="23"/>
        <v>0</v>
      </c>
      <c r="Q62" s="290">
        <f t="shared" si="23"/>
        <v>0</v>
      </c>
      <c r="R62" s="286">
        <f t="shared" si="23"/>
        <v>0</v>
      </c>
      <c r="S62" s="287">
        <f t="shared" si="23"/>
        <v>0</v>
      </c>
      <c r="T62" s="290">
        <f t="shared" si="23"/>
        <v>0</v>
      </c>
      <c r="U62" s="286">
        <f t="shared" si="23"/>
        <v>0</v>
      </c>
      <c r="V62" s="287">
        <f t="shared" si="23"/>
        <v>0</v>
      </c>
      <c r="W62" s="290">
        <f t="shared" si="23"/>
        <v>0</v>
      </c>
      <c r="X62" s="286">
        <f t="shared" si="23"/>
        <v>0</v>
      </c>
      <c r="Y62" s="287">
        <f t="shared" si="23"/>
        <v>0</v>
      </c>
      <c r="Z62" s="290">
        <f t="shared" si="23"/>
        <v>0</v>
      </c>
      <c r="AA62" s="286">
        <f t="shared" si="23"/>
        <v>0</v>
      </c>
      <c r="AB62" s="287">
        <f t="shared" si="23"/>
        <v>0</v>
      </c>
      <c r="AC62" s="290">
        <f t="shared" si="23"/>
        <v>0</v>
      </c>
      <c r="AD62" s="286">
        <f t="shared" si="23"/>
        <v>0</v>
      </c>
      <c r="AE62" s="287">
        <f t="shared" si="23"/>
        <v>0</v>
      </c>
      <c r="AF62" s="290">
        <f t="shared" si="23"/>
        <v>0</v>
      </c>
      <c r="AG62" s="286">
        <f t="shared" si="23"/>
        <v>0</v>
      </c>
      <c r="AH62" s="287">
        <f t="shared" si="23"/>
        <v>0</v>
      </c>
      <c r="AI62" s="290">
        <f t="shared" si="23"/>
        <v>0</v>
      </c>
      <c r="AJ62" s="286">
        <f t="shared" si="23"/>
        <v>0</v>
      </c>
      <c r="AK62" s="287">
        <f t="shared" si="23"/>
        <v>0</v>
      </c>
      <c r="AL62" s="290">
        <f t="shared" si="23"/>
        <v>0</v>
      </c>
      <c r="AM62" s="286">
        <f t="shared" si="23"/>
        <v>0</v>
      </c>
      <c r="AN62" s="287">
        <f t="shared" si="23"/>
        <v>0</v>
      </c>
      <c r="AO62" s="290">
        <f t="shared" si="23"/>
        <v>0</v>
      </c>
      <c r="AP62" s="286">
        <f t="shared" si="23"/>
        <v>0</v>
      </c>
      <c r="AQ62" s="287">
        <f t="shared" si="23"/>
        <v>0</v>
      </c>
      <c r="AR62" s="290">
        <f t="shared" si="23"/>
        <v>0</v>
      </c>
      <c r="AS62" s="40"/>
      <c r="AT62" s="40"/>
    </row>
    <row r="63" spans="1:46" ht="12.75" customHeight="1" thickBot="1">
      <c r="A63" s="53"/>
      <c r="B63" s="175" t="s">
        <v>55</v>
      </c>
      <c r="C63" s="318"/>
      <c r="D63" s="318"/>
      <c r="E63" s="175"/>
      <c r="F63" s="286"/>
      <c r="G63" s="287"/>
      <c r="H63" s="290"/>
      <c r="I63" s="286"/>
      <c r="J63" s="287"/>
      <c r="K63" s="290"/>
      <c r="L63" s="286"/>
      <c r="M63" s="287"/>
      <c r="N63" s="290"/>
      <c r="O63" s="286"/>
      <c r="P63" s="287"/>
      <c r="Q63" s="290"/>
      <c r="R63" s="286"/>
      <c r="S63" s="287"/>
      <c r="T63" s="290"/>
      <c r="U63" s="286"/>
      <c r="V63" s="287"/>
      <c r="W63" s="290"/>
      <c r="X63" s="286"/>
      <c r="Y63" s="287"/>
      <c r="Z63" s="290"/>
      <c r="AA63" s="286"/>
      <c r="AB63" s="287"/>
      <c r="AC63" s="290"/>
      <c r="AD63" s="286"/>
      <c r="AE63" s="287"/>
      <c r="AF63" s="290"/>
      <c r="AG63" s="286"/>
      <c r="AH63" s="287"/>
      <c r="AI63" s="290"/>
      <c r="AJ63" s="286"/>
      <c r="AK63" s="287"/>
      <c r="AL63" s="290"/>
      <c r="AM63" s="286"/>
      <c r="AN63" s="287"/>
      <c r="AO63" s="290"/>
      <c r="AP63" s="286"/>
      <c r="AQ63" s="287"/>
      <c r="AR63" s="290"/>
      <c r="AS63" s="51"/>
      <c r="AT63" s="52"/>
    </row>
    <row r="64" spans="1:46" ht="19.5" customHeight="1">
      <c r="A64" s="74"/>
      <c r="B64" s="333" t="s">
        <v>61</v>
      </c>
      <c r="C64" s="310"/>
      <c r="D64" s="318"/>
      <c r="E64" s="317" t="s">
        <v>24</v>
      </c>
      <c r="F64" s="286">
        <f aca="true" t="shared" si="24" ref="F64:G69">I64+L64+O64+R64+U64+X64+AA64+AD64+AG64+AJ64+AM64+AP64</f>
        <v>35565.9</v>
      </c>
      <c r="G64" s="287">
        <f t="shared" si="24"/>
        <v>5993.900000000001</v>
      </c>
      <c r="H64" s="290">
        <f>G64/F64*100</f>
        <v>16.852940597594888</v>
      </c>
      <c r="I64" s="286">
        <f>I57-I70</f>
        <v>1095.4</v>
      </c>
      <c r="J64" s="287">
        <f>J12+J18+J34+J42</f>
        <v>535.7</v>
      </c>
      <c r="K64" s="290">
        <f>J64/I64*100</f>
        <v>48.90450976812124</v>
      </c>
      <c r="L64" s="286">
        <f>L57-L70</f>
        <v>1893.2999999999997</v>
      </c>
      <c r="M64" s="287">
        <f>M57-M70</f>
        <v>1960.7</v>
      </c>
      <c r="N64" s="290">
        <f>M64/L64*100</f>
        <v>103.55992182960969</v>
      </c>
      <c r="O64" s="286">
        <f>O57-O70</f>
        <v>4164.9</v>
      </c>
      <c r="P64" s="287">
        <f>P57-P70</f>
        <v>3497.5000000000005</v>
      </c>
      <c r="Q64" s="290">
        <f>P64/O64*100</f>
        <v>83.9756056567985</v>
      </c>
      <c r="R64" s="286">
        <f>R57-R70</f>
        <v>2754.0999999999995</v>
      </c>
      <c r="S64" s="287">
        <f>S57-S70</f>
        <v>0</v>
      </c>
      <c r="T64" s="290">
        <f>S64/R64*100</f>
        <v>0</v>
      </c>
      <c r="U64" s="286">
        <f>U57-U70</f>
        <v>2845.2</v>
      </c>
      <c r="V64" s="287">
        <f>V57-V70</f>
        <v>0</v>
      </c>
      <c r="W64" s="290">
        <f>V64/U64*100</f>
        <v>0</v>
      </c>
      <c r="X64" s="286">
        <f>X57-X70</f>
        <v>2082.2000000000003</v>
      </c>
      <c r="Y64" s="287">
        <f>Y57-Y70</f>
        <v>0</v>
      </c>
      <c r="Z64" s="290">
        <f>Y64/X64*100</f>
        <v>0</v>
      </c>
      <c r="AA64" s="286">
        <f>AA57-AA70</f>
        <v>2183.5</v>
      </c>
      <c r="AB64" s="287">
        <f>AB57-AB70</f>
        <v>0</v>
      </c>
      <c r="AC64" s="290">
        <f>AB64/AA64*100</f>
        <v>0</v>
      </c>
      <c r="AD64" s="286">
        <f>AD57-AD70</f>
        <v>2160.1</v>
      </c>
      <c r="AE64" s="287">
        <f>AE57-AE70</f>
        <v>0</v>
      </c>
      <c r="AF64" s="290">
        <f>AE64/AD64*100</f>
        <v>0</v>
      </c>
      <c r="AG64" s="286">
        <f>AG57-AG70</f>
        <v>2529.5</v>
      </c>
      <c r="AH64" s="287">
        <f>AH57-AH70</f>
        <v>0</v>
      </c>
      <c r="AI64" s="290">
        <f>AH64/AG64*100</f>
        <v>0</v>
      </c>
      <c r="AJ64" s="286">
        <f>AJ57-AJ70</f>
        <v>10489.6</v>
      </c>
      <c r="AK64" s="287">
        <f>AK57-AK70</f>
        <v>0</v>
      </c>
      <c r="AL64" s="290">
        <f>AK64/AJ64*100</f>
        <v>0</v>
      </c>
      <c r="AM64" s="286">
        <f>AM57-AM70</f>
        <v>1377.7999999999997</v>
      </c>
      <c r="AN64" s="287">
        <f>AN57-AN70</f>
        <v>0</v>
      </c>
      <c r="AO64" s="290">
        <f>AN64/AM64*100</f>
        <v>0</v>
      </c>
      <c r="AP64" s="286">
        <f>AP57-AP70</f>
        <v>1990.3000000000002</v>
      </c>
      <c r="AQ64" s="287">
        <f>AQ57-AQ70</f>
        <v>0</v>
      </c>
      <c r="AR64" s="290">
        <f>AQ64/AP64*100</f>
        <v>0</v>
      </c>
      <c r="AS64" s="51"/>
      <c r="AT64" s="52"/>
    </row>
    <row r="65" spans="1:46" ht="15" customHeight="1">
      <c r="A65" s="75"/>
      <c r="B65" s="327"/>
      <c r="C65" s="168"/>
      <c r="D65" s="318"/>
      <c r="E65" s="175" t="s">
        <v>58</v>
      </c>
      <c r="F65" s="286">
        <f>I65+L65+O65+R65+U65+X65+AA65+AD65+AG65+AJ65+AM65+AP65</f>
        <v>0</v>
      </c>
      <c r="G65" s="287">
        <f>J65+M65+P65+S65+V65+Y65+AB65+AE65+AH65+AK65+AN65+AQ65</f>
        <v>0</v>
      </c>
      <c r="H65" s="290">
        <v>0</v>
      </c>
      <c r="I65" s="286">
        <v>0</v>
      </c>
      <c r="J65" s="287">
        <v>0</v>
      </c>
      <c r="K65" s="290">
        <v>0</v>
      </c>
      <c r="L65" s="286">
        <v>0</v>
      </c>
      <c r="M65" s="287">
        <v>0</v>
      </c>
      <c r="N65" s="290">
        <v>0</v>
      </c>
      <c r="O65" s="286">
        <v>0</v>
      </c>
      <c r="P65" s="287">
        <v>0</v>
      </c>
      <c r="Q65" s="290">
        <v>0</v>
      </c>
      <c r="R65" s="286">
        <v>0</v>
      </c>
      <c r="S65" s="287">
        <v>0</v>
      </c>
      <c r="T65" s="290">
        <v>0</v>
      </c>
      <c r="U65" s="286">
        <v>0</v>
      </c>
      <c r="V65" s="287">
        <v>0</v>
      </c>
      <c r="W65" s="290">
        <v>0</v>
      </c>
      <c r="X65" s="286">
        <v>0</v>
      </c>
      <c r="Y65" s="287">
        <v>0</v>
      </c>
      <c r="Z65" s="290">
        <v>0</v>
      </c>
      <c r="AA65" s="286">
        <v>0</v>
      </c>
      <c r="AB65" s="287">
        <v>0</v>
      </c>
      <c r="AC65" s="290">
        <v>0</v>
      </c>
      <c r="AD65" s="286">
        <v>0</v>
      </c>
      <c r="AE65" s="287">
        <v>0</v>
      </c>
      <c r="AF65" s="290">
        <v>0</v>
      </c>
      <c r="AG65" s="286">
        <v>0</v>
      </c>
      <c r="AH65" s="287">
        <v>0</v>
      </c>
      <c r="AI65" s="290">
        <v>0</v>
      </c>
      <c r="AJ65" s="286">
        <v>0</v>
      </c>
      <c r="AK65" s="287">
        <v>0</v>
      </c>
      <c r="AL65" s="290">
        <v>0</v>
      </c>
      <c r="AM65" s="286">
        <v>0</v>
      </c>
      <c r="AN65" s="287">
        <v>0</v>
      </c>
      <c r="AO65" s="290">
        <v>0</v>
      </c>
      <c r="AP65" s="286">
        <v>0</v>
      </c>
      <c r="AQ65" s="287">
        <v>0</v>
      </c>
      <c r="AR65" s="290">
        <v>0</v>
      </c>
      <c r="AS65" s="51"/>
      <c r="AT65" s="52"/>
    </row>
    <row r="66" spans="1:46" ht="13.5" customHeight="1">
      <c r="A66" s="75"/>
      <c r="B66" s="327"/>
      <c r="C66" s="168"/>
      <c r="D66" s="318"/>
      <c r="E66" s="314" t="s">
        <v>26</v>
      </c>
      <c r="F66" s="286">
        <f t="shared" si="24"/>
        <v>9169.1</v>
      </c>
      <c r="G66" s="287">
        <f t="shared" si="24"/>
        <v>362</v>
      </c>
      <c r="H66" s="290">
        <f>G66/F66*100</f>
        <v>3.9480428831619245</v>
      </c>
      <c r="I66" s="286">
        <f>I59-I72</f>
        <v>0</v>
      </c>
      <c r="J66" s="287">
        <f>J14+J20+J44</f>
        <v>0</v>
      </c>
      <c r="K66" s="290">
        <v>0</v>
      </c>
      <c r="L66" s="286">
        <f>L59-L72</f>
        <v>0</v>
      </c>
      <c r="M66" s="287">
        <f>M59-M72</f>
        <v>0</v>
      </c>
      <c r="N66" s="290">
        <v>0</v>
      </c>
      <c r="O66" s="286">
        <f>O59-O72</f>
        <v>362</v>
      </c>
      <c r="P66" s="287">
        <f>P59-P72</f>
        <v>362</v>
      </c>
      <c r="Q66" s="290">
        <f>P66/O66*100</f>
        <v>100</v>
      </c>
      <c r="R66" s="286">
        <f>R59-R72</f>
        <v>0</v>
      </c>
      <c r="S66" s="287">
        <f>S59-S72</f>
        <v>0</v>
      </c>
      <c r="T66" s="290">
        <v>0</v>
      </c>
      <c r="U66" s="286">
        <f>U59-U72</f>
        <v>490.9</v>
      </c>
      <c r="V66" s="287">
        <f>V59-V72</f>
        <v>0</v>
      </c>
      <c r="W66" s="290">
        <v>0</v>
      </c>
      <c r="X66" s="286">
        <f>X59-X72</f>
        <v>0</v>
      </c>
      <c r="Y66" s="287">
        <f>Y59-Y72</f>
        <v>0</v>
      </c>
      <c r="Z66" s="290">
        <v>0</v>
      </c>
      <c r="AA66" s="286">
        <f>AA59-AA72</f>
        <v>0</v>
      </c>
      <c r="AB66" s="287">
        <f>AB59-AB72</f>
        <v>0</v>
      </c>
      <c r="AC66" s="290">
        <v>0</v>
      </c>
      <c r="AD66" s="286">
        <f>AD59-AD72</f>
        <v>0</v>
      </c>
      <c r="AE66" s="287">
        <f>AE59-AE72</f>
        <v>0</v>
      </c>
      <c r="AF66" s="290">
        <v>0</v>
      </c>
      <c r="AG66" s="286">
        <f>AG59-AG72</f>
        <v>0</v>
      </c>
      <c r="AH66" s="287">
        <f>AH59-AH72</f>
        <v>0</v>
      </c>
      <c r="AI66" s="290">
        <f>AH66/100</f>
        <v>0</v>
      </c>
      <c r="AJ66" s="286">
        <f>AJ59-AJ72</f>
        <v>8316.2</v>
      </c>
      <c r="AK66" s="287">
        <f>AK59-AK72</f>
        <v>0</v>
      </c>
      <c r="AL66" s="290">
        <f>AK66/AJ66*100</f>
        <v>0</v>
      </c>
      <c r="AM66" s="286">
        <f>AM59-AM72</f>
        <v>0</v>
      </c>
      <c r="AN66" s="287">
        <f>AN59-AN72</f>
        <v>0</v>
      </c>
      <c r="AO66" s="290">
        <v>0</v>
      </c>
      <c r="AP66" s="286">
        <f>AP59-AP72</f>
        <v>0</v>
      </c>
      <c r="AQ66" s="287">
        <f>AQ59-AQ72</f>
        <v>0</v>
      </c>
      <c r="AR66" s="290">
        <v>0</v>
      </c>
      <c r="AS66" s="51"/>
      <c r="AT66" s="52"/>
    </row>
    <row r="67" spans="1:46" ht="11.25" customHeight="1">
      <c r="A67" s="75"/>
      <c r="B67" s="327"/>
      <c r="C67" s="168"/>
      <c r="D67" s="318"/>
      <c r="E67" s="180" t="s">
        <v>66</v>
      </c>
      <c r="F67" s="286">
        <f t="shared" si="24"/>
        <v>26396.8</v>
      </c>
      <c r="G67" s="287">
        <f t="shared" si="24"/>
        <v>5631.900000000001</v>
      </c>
      <c r="H67" s="290">
        <f>G67/F67*100</f>
        <v>21.335540671596558</v>
      </c>
      <c r="I67" s="286">
        <f>I60-I73</f>
        <v>1095.4</v>
      </c>
      <c r="J67" s="287">
        <f>J15+J21+J37+J45</f>
        <v>535.7</v>
      </c>
      <c r="K67" s="290">
        <f>J67/I67*100</f>
        <v>48.90450976812124</v>
      </c>
      <c r="L67" s="286">
        <f>L60-L73</f>
        <v>1893.2999999999997</v>
      </c>
      <c r="M67" s="287">
        <f>M60-M73</f>
        <v>1960.7</v>
      </c>
      <c r="N67" s="290">
        <f>M67/L67*100</f>
        <v>103.55992182960969</v>
      </c>
      <c r="O67" s="286">
        <f>O60-O73</f>
        <v>3802.8999999999996</v>
      </c>
      <c r="P67" s="287">
        <f>P60-P73</f>
        <v>3135.5000000000005</v>
      </c>
      <c r="Q67" s="290">
        <f>P67/O67*100</f>
        <v>82.4502353467091</v>
      </c>
      <c r="R67" s="286">
        <f>R60-R73</f>
        <v>2754.0999999999995</v>
      </c>
      <c r="S67" s="287">
        <f>S60-S73</f>
        <v>0</v>
      </c>
      <c r="T67" s="290">
        <f>S67/R67*100</f>
        <v>0</v>
      </c>
      <c r="U67" s="286">
        <f>U60-U73</f>
        <v>2354.3</v>
      </c>
      <c r="V67" s="287">
        <f>V60-V73</f>
        <v>0</v>
      </c>
      <c r="W67" s="290">
        <f>V67/U67*100</f>
        <v>0</v>
      </c>
      <c r="X67" s="286">
        <f>X60-X73</f>
        <v>2082.2000000000003</v>
      </c>
      <c r="Y67" s="287">
        <f>Y60-Y73</f>
        <v>0</v>
      </c>
      <c r="Z67" s="290">
        <f>Y67/X67*100</f>
        <v>0</v>
      </c>
      <c r="AA67" s="286">
        <f>AA60-AA73</f>
        <v>2183.5</v>
      </c>
      <c r="AB67" s="287">
        <f>AB60-AB73</f>
        <v>0</v>
      </c>
      <c r="AC67" s="290">
        <f>AB67/AA67*100</f>
        <v>0</v>
      </c>
      <c r="AD67" s="286">
        <f>AD60-AD73</f>
        <v>2160.1</v>
      </c>
      <c r="AE67" s="287">
        <f>AE60-AE73</f>
        <v>0</v>
      </c>
      <c r="AF67" s="290">
        <f>AE67/AD67*100</f>
        <v>0</v>
      </c>
      <c r="AG67" s="286">
        <f>AG60-AG73</f>
        <v>2529.5</v>
      </c>
      <c r="AH67" s="287">
        <f>AH60-AH73</f>
        <v>0</v>
      </c>
      <c r="AI67" s="290">
        <v>0</v>
      </c>
      <c r="AJ67" s="286">
        <f>AJ60-AJ73</f>
        <v>2173.4</v>
      </c>
      <c r="AK67" s="287">
        <f>AK60-AK73</f>
        <v>0</v>
      </c>
      <c r="AL67" s="290">
        <f>AK67/AJ67*100</f>
        <v>0</v>
      </c>
      <c r="AM67" s="286">
        <f>AM60-AM73</f>
        <v>1377.7999999999997</v>
      </c>
      <c r="AN67" s="287">
        <f>AN60-AN73</f>
        <v>0</v>
      </c>
      <c r="AO67" s="290">
        <f>AN67/AM67*100</f>
        <v>0</v>
      </c>
      <c r="AP67" s="286">
        <f>AP60-AP73</f>
        <v>1990.3000000000002</v>
      </c>
      <c r="AQ67" s="287">
        <f>AQ60-AQ73</f>
        <v>0</v>
      </c>
      <c r="AR67" s="290">
        <f>AQ67/AP67*100</f>
        <v>0</v>
      </c>
      <c r="AS67" s="51"/>
      <c r="AT67" s="52"/>
    </row>
    <row r="68" spans="1:46" ht="22.5" customHeight="1" thickBot="1">
      <c r="A68" s="75"/>
      <c r="B68" s="327"/>
      <c r="C68" s="168"/>
      <c r="D68" s="318"/>
      <c r="E68" s="175" t="s">
        <v>59</v>
      </c>
      <c r="F68" s="286">
        <f>I68+L68+O68+R68+U68+X68+AA68+AD68+AG68+AJ68+AM68+AP68</f>
        <v>0</v>
      </c>
      <c r="G68" s="287">
        <f>J68+M68+P68+S68+V68+Y68+AB68+AE68+AH68+AK68+AN68+AQ68</f>
        <v>0</v>
      </c>
      <c r="H68" s="290">
        <v>0</v>
      </c>
      <c r="I68" s="286">
        <v>0</v>
      </c>
      <c r="J68" s="287">
        <v>0</v>
      </c>
      <c r="K68" s="290">
        <v>0</v>
      </c>
      <c r="L68" s="286">
        <v>0</v>
      </c>
      <c r="M68" s="287">
        <v>0</v>
      </c>
      <c r="N68" s="290">
        <v>0</v>
      </c>
      <c r="O68" s="286">
        <v>0</v>
      </c>
      <c r="P68" s="287">
        <v>0</v>
      </c>
      <c r="Q68" s="290">
        <v>0</v>
      </c>
      <c r="R68" s="286">
        <v>0</v>
      </c>
      <c r="S68" s="287">
        <v>0</v>
      </c>
      <c r="T68" s="290">
        <v>0</v>
      </c>
      <c r="U68" s="286">
        <v>0</v>
      </c>
      <c r="V68" s="287">
        <v>0</v>
      </c>
      <c r="W68" s="290">
        <v>0</v>
      </c>
      <c r="X68" s="286">
        <v>0</v>
      </c>
      <c r="Y68" s="287">
        <v>0</v>
      </c>
      <c r="Z68" s="290">
        <v>0</v>
      </c>
      <c r="AA68" s="286">
        <v>0</v>
      </c>
      <c r="AB68" s="287">
        <v>0</v>
      </c>
      <c r="AC68" s="290">
        <v>0</v>
      </c>
      <c r="AD68" s="286">
        <v>0</v>
      </c>
      <c r="AE68" s="287">
        <v>0</v>
      </c>
      <c r="AF68" s="290">
        <v>0</v>
      </c>
      <c r="AG68" s="286">
        <v>0</v>
      </c>
      <c r="AH68" s="287">
        <v>0</v>
      </c>
      <c r="AI68" s="290">
        <v>0</v>
      </c>
      <c r="AJ68" s="286">
        <v>0</v>
      </c>
      <c r="AK68" s="287">
        <v>0</v>
      </c>
      <c r="AL68" s="290">
        <v>0</v>
      </c>
      <c r="AM68" s="286">
        <v>0</v>
      </c>
      <c r="AN68" s="287">
        <v>0</v>
      </c>
      <c r="AO68" s="290">
        <v>0</v>
      </c>
      <c r="AP68" s="286">
        <v>0</v>
      </c>
      <c r="AQ68" s="287">
        <v>0</v>
      </c>
      <c r="AR68" s="290">
        <v>0</v>
      </c>
      <c r="AS68" s="51"/>
      <c r="AT68" s="52"/>
    </row>
    <row r="69" spans="1:46" ht="60.75" customHeight="1" hidden="1" thickBot="1">
      <c r="A69" s="76"/>
      <c r="B69" s="328"/>
      <c r="C69" s="186"/>
      <c r="D69" s="318"/>
      <c r="E69" s="175" t="s">
        <v>42</v>
      </c>
      <c r="F69" s="286">
        <f t="shared" si="24"/>
        <v>0</v>
      </c>
      <c r="G69" s="287">
        <f t="shared" si="24"/>
        <v>0</v>
      </c>
      <c r="H69" s="290">
        <v>0</v>
      </c>
      <c r="I69" s="286">
        <f>I62-I75</f>
        <v>0</v>
      </c>
      <c r="J69" s="287">
        <f>J39</f>
        <v>0</v>
      </c>
      <c r="K69" s="290">
        <v>0</v>
      </c>
      <c r="L69" s="286">
        <f>L62-L75</f>
        <v>0</v>
      </c>
      <c r="M69" s="287">
        <v>0</v>
      </c>
      <c r="N69" s="290">
        <v>0</v>
      </c>
      <c r="O69" s="286">
        <f>O62-O75</f>
        <v>0</v>
      </c>
      <c r="P69" s="287">
        <v>0</v>
      </c>
      <c r="Q69" s="290">
        <v>0</v>
      </c>
      <c r="R69" s="286">
        <f>R62-R75</f>
        <v>0</v>
      </c>
      <c r="S69" s="287">
        <v>0</v>
      </c>
      <c r="T69" s="290">
        <v>0</v>
      </c>
      <c r="U69" s="286">
        <f>U62-U75</f>
        <v>0</v>
      </c>
      <c r="V69" s="287">
        <f>V62-V75</f>
        <v>0</v>
      </c>
      <c r="W69" s="290">
        <v>0</v>
      </c>
      <c r="X69" s="286">
        <f>X62-X75</f>
        <v>0</v>
      </c>
      <c r="Y69" s="287">
        <v>0</v>
      </c>
      <c r="Z69" s="290">
        <v>0</v>
      </c>
      <c r="AA69" s="286">
        <f>AA62-AA75</f>
        <v>0</v>
      </c>
      <c r="AB69" s="287">
        <v>0</v>
      </c>
      <c r="AC69" s="290">
        <v>0</v>
      </c>
      <c r="AD69" s="286">
        <f>AD62-AD75</f>
        <v>0</v>
      </c>
      <c r="AE69" s="287">
        <f>AE62-AE75</f>
        <v>0</v>
      </c>
      <c r="AF69" s="290">
        <v>0</v>
      </c>
      <c r="AG69" s="286">
        <f>AG62-AG75</f>
        <v>0</v>
      </c>
      <c r="AH69" s="287">
        <f>AH62-AH75</f>
        <v>0</v>
      </c>
      <c r="AI69" s="290">
        <v>0</v>
      </c>
      <c r="AJ69" s="286">
        <f>AJ62-AJ75</f>
        <v>0</v>
      </c>
      <c r="AK69" s="287">
        <v>0</v>
      </c>
      <c r="AL69" s="290">
        <v>0</v>
      </c>
      <c r="AM69" s="286">
        <f>AM62-AM75</f>
        <v>0</v>
      </c>
      <c r="AN69" s="287">
        <f>AN62-AN75</f>
        <v>0</v>
      </c>
      <c r="AO69" s="290">
        <v>0</v>
      </c>
      <c r="AP69" s="286">
        <f>AP62-AP75</f>
        <v>0</v>
      </c>
      <c r="AQ69" s="287">
        <v>0</v>
      </c>
      <c r="AR69" s="290">
        <v>0</v>
      </c>
      <c r="AS69" s="51"/>
      <c r="AT69" s="52"/>
    </row>
    <row r="70" spans="1:46" ht="15" customHeight="1">
      <c r="A70" s="74"/>
      <c r="B70" s="333" t="s">
        <v>62</v>
      </c>
      <c r="C70" s="310"/>
      <c r="D70" s="318"/>
      <c r="E70" s="317" t="s">
        <v>24</v>
      </c>
      <c r="F70" s="286">
        <f>F23</f>
        <v>26305.899999999998</v>
      </c>
      <c r="G70" s="287">
        <f aca="true" t="shared" si="25" ref="G70:AR70">G23</f>
        <v>5269.9</v>
      </c>
      <c r="H70" s="290">
        <f t="shared" si="25"/>
        <v>20.03314845719021</v>
      </c>
      <c r="I70" s="286">
        <f t="shared" si="25"/>
        <v>691.5</v>
      </c>
      <c r="J70" s="287">
        <f t="shared" si="25"/>
        <v>423.3</v>
      </c>
      <c r="K70" s="290">
        <f t="shared" si="25"/>
        <v>61.21475054229934</v>
      </c>
      <c r="L70" s="286">
        <f t="shared" si="25"/>
        <v>2568.1</v>
      </c>
      <c r="M70" s="287">
        <f t="shared" si="25"/>
        <v>2047.7</v>
      </c>
      <c r="N70" s="290">
        <f t="shared" si="25"/>
        <v>79.73599158911257</v>
      </c>
      <c r="O70" s="286">
        <f t="shared" si="25"/>
        <v>4114.1</v>
      </c>
      <c r="P70" s="287">
        <f t="shared" si="25"/>
        <v>2798.9</v>
      </c>
      <c r="Q70" s="290">
        <f t="shared" si="25"/>
        <v>68.03189032838287</v>
      </c>
      <c r="R70" s="286">
        <f t="shared" si="25"/>
        <v>2653.2</v>
      </c>
      <c r="S70" s="287">
        <f t="shared" si="25"/>
        <v>0</v>
      </c>
      <c r="T70" s="290">
        <f t="shared" si="25"/>
        <v>0</v>
      </c>
      <c r="U70" s="286">
        <f t="shared" si="25"/>
        <v>1934.7</v>
      </c>
      <c r="V70" s="287">
        <f t="shared" si="25"/>
        <v>0</v>
      </c>
      <c r="W70" s="290">
        <f t="shared" si="25"/>
        <v>0</v>
      </c>
      <c r="X70" s="286">
        <f t="shared" si="25"/>
        <v>2178.1</v>
      </c>
      <c r="Y70" s="287">
        <f t="shared" si="25"/>
        <v>0</v>
      </c>
      <c r="Z70" s="290">
        <f t="shared" si="25"/>
        <v>0</v>
      </c>
      <c r="AA70" s="286">
        <f t="shared" si="25"/>
        <v>2241</v>
      </c>
      <c r="AB70" s="287">
        <f t="shared" si="25"/>
        <v>0</v>
      </c>
      <c r="AC70" s="290">
        <f t="shared" si="25"/>
        <v>0</v>
      </c>
      <c r="AD70" s="286">
        <f t="shared" si="25"/>
        <v>2058.6</v>
      </c>
      <c r="AE70" s="287">
        <f t="shared" si="25"/>
        <v>0</v>
      </c>
      <c r="AF70" s="290">
        <f t="shared" si="25"/>
        <v>0</v>
      </c>
      <c r="AG70" s="286">
        <f t="shared" si="25"/>
        <v>1818.1000000000001</v>
      </c>
      <c r="AH70" s="287">
        <f t="shared" si="25"/>
        <v>0</v>
      </c>
      <c r="AI70" s="290">
        <f t="shared" si="25"/>
        <v>0</v>
      </c>
      <c r="AJ70" s="286">
        <f t="shared" si="25"/>
        <v>1824.1</v>
      </c>
      <c r="AK70" s="287">
        <f t="shared" si="25"/>
        <v>0</v>
      </c>
      <c r="AL70" s="290">
        <f t="shared" si="25"/>
        <v>0</v>
      </c>
      <c r="AM70" s="286">
        <f t="shared" si="25"/>
        <v>1553.1</v>
      </c>
      <c r="AN70" s="287">
        <f t="shared" si="25"/>
        <v>0</v>
      </c>
      <c r="AO70" s="290">
        <f t="shared" si="25"/>
        <v>0</v>
      </c>
      <c r="AP70" s="286">
        <f t="shared" si="25"/>
        <v>2671.3</v>
      </c>
      <c r="AQ70" s="287">
        <f t="shared" si="25"/>
        <v>0</v>
      </c>
      <c r="AR70" s="290">
        <f t="shared" si="25"/>
        <v>0</v>
      </c>
      <c r="AS70" s="40"/>
      <c r="AT70" s="40"/>
    </row>
    <row r="71" spans="1:46" ht="15" customHeight="1">
      <c r="A71" s="75"/>
      <c r="B71" s="327"/>
      <c r="C71" s="168"/>
      <c r="D71" s="318"/>
      <c r="E71" s="175" t="s">
        <v>58</v>
      </c>
      <c r="F71" s="286">
        <f>I71+L71+O71+R71+U71+X71+AA71+AD71+AG71+AJ71+AM71+AQ71</f>
        <v>0</v>
      </c>
      <c r="G71" s="287">
        <f>J71+M71+P71+S71+V71+Y71+AB71+AE71+AH71+AK71+AN71+AQ71</f>
        <v>0</v>
      </c>
      <c r="H71" s="290">
        <v>0</v>
      </c>
      <c r="I71" s="286">
        <v>0</v>
      </c>
      <c r="J71" s="287">
        <v>0</v>
      </c>
      <c r="K71" s="290">
        <v>0</v>
      </c>
      <c r="L71" s="286">
        <v>0</v>
      </c>
      <c r="M71" s="287">
        <v>0</v>
      </c>
      <c r="N71" s="290">
        <v>0</v>
      </c>
      <c r="O71" s="286">
        <v>0</v>
      </c>
      <c r="P71" s="287">
        <v>0</v>
      </c>
      <c r="Q71" s="290">
        <v>0</v>
      </c>
      <c r="R71" s="286">
        <v>0</v>
      </c>
      <c r="S71" s="287">
        <v>0</v>
      </c>
      <c r="T71" s="290">
        <v>0</v>
      </c>
      <c r="U71" s="286">
        <v>0</v>
      </c>
      <c r="V71" s="287">
        <v>0</v>
      </c>
      <c r="W71" s="290">
        <v>0</v>
      </c>
      <c r="X71" s="286">
        <v>0</v>
      </c>
      <c r="Y71" s="287">
        <v>0</v>
      </c>
      <c r="Z71" s="290">
        <v>0</v>
      </c>
      <c r="AA71" s="286">
        <v>0</v>
      </c>
      <c r="AB71" s="287">
        <v>0</v>
      </c>
      <c r="AC71" s="290">
        <v>0</v>
      </c>
      <c r="AD71" s="286">
        <v>0</v>
      </c>
      <c r="AE71" s="287">
        <v>0</v>
      </c>
      <c r="AF71" s="290">
        <v>0</v>
      </c>
      <c r="AG71" s="286">
        <v>0</v>
      </c>
      <c r="AH71" s="287">
        <v>0</v>
      </c>
      <c r="AI71" s="290">
        <v>0</v>
      </c>
      <c r="AJ71" s="286">
        <v>0</v>
      </c>
      <c r="AK71" s="287">
        <v>0</v>
      </c>
      <c r="AL71" s="290">
        <v>0</v>
      </c>
      <c r="AM71" s="286">
        <v>0</v>
      </c>
      <c r="AN71" s="287">
        <v>0</v>
      </c>
      <c r="AO71" s="290">
        <v>0</v>
      </c>
      <c r="AP71" s="286">
        <v>0</v>
      </c>
      <c r="AQ71" s="287">
        <v>0</v>
      </c>
      <c r="AR71" s="290">
        <v>0</v>
      </c>
      <c r="AS71" s="40"/>
      <c r="AT71" s="40"/>
    </row>
    <row r="72" spans="1:46" ht="12.75" customHeight="1">
      <c r="A72" s="75"/>
      <c r="B72" s="327"/>
      <c r="C72" s="168"/>
      <c r="D72" s="318"/>
      <c r="E72" s="314" t="s">
        <v>26</v>
      </c>
      <c r="F72" s="286">
        <f>F25</f>
        <v>0</v>
      </c>
      <c r="G72" s="287">
        <f aca="true" t="shared" si="26" ref="G72:AR72">G25</f>
        <v>0</v>
      </c>
      <c r="H72" s="290">
        <f t="shared" si="26"/>
        <v>0</v>
      </c>
      <c r="I72" s="286">
        <f t="shared" si="26"/>
        <v>0</v>
      </c>
      <c r="J72" s="287">
        <f t="shared" si="26"/>
        <v>0</v>
      </c>
      <c r="K72" s="290">
        <f t="shared" si="26"/>
        <v>0</v>
      </c>
      <c r="L72" s="286">
        <f t="shared" si="26"/>
        <v>0</v>
      </c>
      <c r="M72" s="287">
        <f t="shared" si="26"/>
        <v>0</v>
      </c>
      <c r="N72" s="290">
        <f t="shared" si="26"/>
        <v>0</v>
      </c>
      <c r="O72" s="286">
        <f t="shared" si="26"/>
        <v>0</v>
      </c>
      <c r="P72" s="287">
        <f t="shared" si="26"/>
        <v>0</v>
      </c>
      <c r="Q72" s="290">
        <f t="shared" si="26"/>
        <v>0</v>
      </c>
      <c r="R72" s="286">
        <f t="shared" si="26"/>
        <v>0</v>
      </c>
      <c r="S72" s="287">
        <f t="shared" si="26"/>
        <v>0</v>
      </c>
      <c r="T72" s="290">
        <f t="shared" si="26"/>
        <v>0</v>
      </c>
      <c r="U72" s="286">
        <f t="shared" si="26"/>
        <v>0</v>
      </c>
      <c r="V72" s="287">
        <f t="shared" si="26"/>
        <v>0</v>
      </c>
      <c r="W72" s="290">
        <f t="shared" si="26"/>
        <v>0</v>
      </c>
      <c r="X72" s="286">
        <f t="shared" si="26"/>
        <v>0</v>
      </c>
      <c r="Y72" s="287">
        <f t="shared" si="26"/>
        <v>0</v>
      </c>
      <c r="Z72" s="290">
        <f t="shared" si="26"/>
        <v>0</v>
      </c>
      <c r="AA72" s="286">
        <f t="shared" si="26"/>
        <v>0</v>
      </c>
      <c r="AB72" s="287">
        <f t="shared" si="26"/>
        <v>0</v>
      </c>
      <c r="AC72" s="290">
        <f t="shared" si="26"/>
        <v>0</v>
      </c>
      <c r="AD72" s="286">
        <f t="shared" si="26"/>
        <v>0</v>
      </c>
      <c r="AE72" s="287">
        <f t="shared" si="26"/>
        <v>0</v>
      </c>
      <c r="AF72" s="290">
        <f t="shared" si="26"/>
        <v>0</v>
      </c>
      <c r="AG72" s="286">
        <f t="shared" si="26"/>
        <v>0</v>
      </c>
      <c r="AH72" s="287">
        <f t="shared" si="26"/>
        <v>0</v>
      </c>
      <c r="AI72" s="290">
        <f t="shared" si="26"/>
        <v>0</v>
      </c>
      <c r="AJ72" s="286">
        <f t="shared" si="26"/>
        <v>0</v>
      </c>
      <c r="AK72" s="287">
        <f t="shared" si="26"/>
        <v>0</v>
      </c>
      <c r="AL72" s="290">
        <f t="shared" si="26"/>
        <v>0</v>
      </c>
      <c r="AM72" s="286">
        <f t="shared" si="26"/>
        <v>0</v>
      </c>
      <c r="AN72" s="287">
        <f t="shared" si="26"/>
        <v>0</v>
      </c>
      <c r="AO72" s="290">
        <f t="shared" si="26"/>
        <v>0</v>
      </c>
      <c r="AP72" s="286">
        <f t="shared" si="26"/>
        <v>0</v>
      </c>
      <c r="AQ72" s="287">
        <f t="shared" si="26"/>
        <v>0</v>
      </c>
      <c r="AR72" s="290">
        <f t="shared" si="26"/>
        <v>0</v>
      </c>
      <c r="AS72" s="40"/>
      <c r="AT72" s="40"/>
    </row>
    <row r="73" spans="1:46" ht="12.75" customHeight="1">
      <c r="A73" s="75"/>
      <c r="B73" s="327"/>
      <c r="C73" s="168"/>
      <c r="D73" s="318"/>
      <c r="E73" s="180" t="s">
        <v>66</v>
      </c>
      <c r="F73" s="286">
        <f>F26</f>
        <v>26305.899999999998</v>
      </c>
      <c r="G73" s="287">
        <f aca="true" t="shared" si="27" ref="G73:AR73">G26</f>
        <v>5269.9</v>
      </c>
      <c r="H73" s="290">
        <f t="shared" si="27"/>
        <v>20.03314845719021</v>
      </c>
      <c r="I73" s="286">
        <f t="shared" si="27"/>
        <v>691.5</v>
      </c>
      <c r="J73" s="287">
        <f t="shared" si="27"/>
        <v>423.3</v>
      </c>
      <c r="K73" s="290">
        <f t="shared" si="27"/>
        <v>61.21475054229934</v>
      </c>
      <c r="L73" s="286">
        <f t="shared" si="27"/>
        <v>2568.1</v>
      </c>
      <c r="M73" s="287">
        <f t="shared" si="27"/>
        <v>2047.7</v>
      </c>
      <c r="N73" s="290">
        <f t="shared" si="27"/>
        <v>79.73599158911257</v>
      </c>
      <c r="O73" s="286">
        <f t="shared" si="27"/>
        <v>4114.1</v>
      </c>
      <c r="P73" s="287">
        <f t="shared" si="27"/>
        <v>2798.9</v>
      </c>
      <c r="Q73" s="290">
        <f t="shared" si="27"/>
        <v>68.03189032838287</v>
      </c>
      <c r="R73" s="286">
        <f t="shared" si="27"/>
        <v>2653.2</v>
      </c>
      <c r="S73" s="287">
        <f t="shared" si="27"/>
        <v>0</v>
      </c>
      <c r="T73" s="290">
        <f t="shared" si="27"/>
        <v>0</v>
      </c>
      <c r="U73" s="286">
        <f t="shared" si="27"/>
        <v>1934.7</v>
      </c>
      <c r="V73" s="287">
        <f t="shared" si="27"/>
        <v>0</v>
      </c>
      <c r="W73" s="290">
        <f t="shared" si="27"/>
        <v>0</v>
      </c>
      <c r="X73" s="286">
        <f t="shared" si="27"/>
        <v>2178.1</v>
      </c>
      <c r="Y73" s="287">
        <f t="shared" si="27"/>
        <v>0</v>
      </c>
      <c r="Z73" s="290">
        <f t="shared" si="27"/>
        <v>0</v>
      </c>
      <c r="AA73" s="286">
        <f t="shared" si="27"/>
        <v>2241</v>
      </c>
      <c r="AB73" s="287">
        <f t="shared" si="27"/>
        <v>0</v>
      </c>
      <c r="AC73" s="290">
        <f t="shared" si="27"/>
        <v>0</v>
      </c>
      <c r="AD73" s="286">
        <f t="shared" si="27"/>
        <v>2058.6</v>
      </c>
      <c r="AE73" s="287">
        <f t="shared" si="27"/>
        <v>0</v>
      </c>
      <c r="AF73" s="290">
        <f t="shared" si="27"/>
        <v>0</v>
      </c>
      <c r="AG73" s="286">
        <f t="shared" si="27"/>
        <v>1818.1000000000001</v>
      </c>
      <c r="AH73" s="287">
        <f t="shared" si="27"/>
        <v>0</v>
      </c>
      <c r="AI73" s="290">
        <f t="shared" si="27"/>
        <v>0</v>
      </c>
      <c r="AJ73" s="286">
        <f t="shared" si="27"/>
        <v>1824.1</v>
      </c>
      <c r="AK73" s="287">
        <f t="shared" si="27"/>
        <v>0</v>
      </c>
      <c r="AL73" s="290">
        <f t="shared" si="27"/>
        <v>0</v>
      </c>
      <c r="AM73" s="286">
        <f t="shared" si="27"/>
        <v>1553.1</v>
      </c>
      <c r="AN73" s="287">
        <f t="shared" si="27"/>
        <v>0</v>
      </c>
      <c r="AO73" s="290">
        <f t="shared" si="27"/>
        <v>0</v>
      </c>
      <c r="AP73" s="286">
        <f t="shared" si="27"/>
        <v>2671.3</v>
      </c>
      <c r="AQ73" s="287">
        <f t="shared" si="27"/>
        <v>0</v>
      </c>
      <c r="AR73" s="290">
        <f t="shared" si="27"/>
        <v>0</v>
      </c>
      <c r="AS73" s="40"/>
      <c r="AT73" s="40"/>
    </row>
    <row r="74" spans="1:46" ht="24" customHeight="1" thickBot="1">
      <c r="A74" s="75"/>
      <c r="B74" s="327"/>
      <c r="C74" s="168"/>
      <c r="D74" s="318"/>
      <c r="E74" s="175" t="s">
        <v>59</v>
      </c>
      <c r="F74" s="286">
        <f>I74+L74+O74+R74+U74+X74+AA74+AD74+AG74+AJ74+AM74+AP74</f>
        <v>0</v>
      </c>
      <c r="G74" s="287">
        <f>J74+M74+P74+S74+V74+Y74+AB74+AE74+AH74+AK74+AN74+AQ74</f>
        <v>0</v>
      </c>
      <c r="H74" s="290">
        <v>0</v>
      </c>
      <c r="I74" s="286">
        <v>0</v>
      </c>
      <c r="J74" s="287">
        <v>0</v>
      </c>
      <c r="K74" s="290">
        <v>0</v>
      </c>
      <c r="L74" s="286">
        <v>0</v>
      </c>
      <c r="M74" s="287">
        <v>0</v>
      </c>
      <c r="N74" s="290">
        <v>0</v>
      </c>
      <c r="O74" s="286">
        <v>0</v>
      </c>
      <c r="P74" s="287">
        <v>0</v>
      </c>
      <c r="Q74" s="290">
        <v>0</v>
      </c>
      <c r="R74" s="286">
        <v>0</v>
      </c>
      <c r="S74" s="287">
        <v>0</v>
      </c>
      <c r="T74" s="290">
        <v>0</v>
      </c>
      <c r="U74" s="286">
        <v>0</v>
      </c>
      <c r="V74" s="287">
        <v>0</v>
      </c>
      <c r="W74" s="290">
        <v>0</v>
      </c>
      <c r="X74" s="286">
        <v>0</v>
      </c>
      <c r="Y74" s="287">
        <v>0</v>
      </c>
      <c r="Z74" s="290">
        <v>0</v>
      </c>
      <c r="AA74" s="286">
        <v>0</v>
      </c>
      <c r="AB74" s="287">
        <v>0</v>
      </c>
      <c r="AC74" s="290">
        <v>0</v>
      </c>
      <c r="AD74" s="286">
        <v>0</v>
      </c>
      <c r="AE74" s="287">
        <v>0</v>
      </c>
      <c r="AF74" s="290">
        <v>0</v>
      </c>
      <c r="AG74" s="286">
        <v>0</v>
      </c>
      <c r="AH74" s="287">
        <v>0</v>
      </c>
      <c r="AI74" s="290">
        <v>0</v>
      </c>
      <c r="AJ74" s="286">
        <v>0</v>
      </c>
      <c r="AK74" s="287">
        <v>0</v>
      </c>
      <c r="AL74" s="290">
        <v>0</v>
      </c>
      <c r="AM74" s="286">
        <v>0</v>
      </c>
      <c r="AN74" s="287">
        <v>0</v>
      </c>
      <c r="AO74" s="290">
        <v>0</v>
      </c>
      <c r="AP74" s="286">
        <v>0</v>
      </c>
      <c r="AQ74" s="287">
        <v>0</v>
      </c>
      <c r="AR74" s="290">
        <v>0</v>
      </c>
      <c r="AS74" s="40"/>
      <c r="AT74" s="40"/>
    </row>
    <row r="75" spans="1:46" ht="64.5" customHeight="1" hidden="1" thickBot="1">
      <c r="A75" s="76"/>
      <c r="B75" s="328"/>
      <c r="C75" s="186"/>
      <c r="D75" s="318"/>
      <c r="E75" s="175" t="s">
        <v>42</v>
      </c>
      <c r="F75" s="286">
        <f>F51</f>
        <v>0</v>
      </c>
      <c r="G75" s="287">
        <f>J75+M75+P75+S75+V75+Y75+AB75+AE75+AH75+AK75+AN75+AQ75</f>
        <v>0</v>
      </c>
      <c r="H75" s="290">
        <f aca="true" t="shared" si="28" ref="H75:AR75">H51</f>
        <v>0</v>
      </c>
      <c r="I75" s="286">
        <f t="shared" si="28"/>
        <v>0</v>
      </c>
      <c r="J75" s="287">
        <f t="shared" si="28"/>
        <v>0</v>
      </c>
      <c r="K75" s="290">
        <f t="shared" si="28"/>
        <v>0</v>
      </c>
      <c r="L75" s="286">
        <f t="shared" si="28"/>
        <v>0</v>
      </c>
      <c r="M75" s="287">
        <v>0</v>
      </c>
      <c r="N75" s="290">
        <f t="shared" si="28"/>
        <v>0</v>
      </c>
      <c r="O75" s="286">
        <f t="shared" si="28"/>
        <v>0</v>
      </c>
      <c r="P75" s="287">
        <v>0</v>
      </c>
      <c r="Q75" s="290">
        <f t="shared" si="28"/>
        <v>0</v>
      </c>
      <c r="R75" s="286">
        <f t="shared" si="28"/>
        <v>0</v>
      </c>
      <c r="S75" s="287">
        <v>0</v>
      </c>
      <c r="T75" s="290">
        <f t="shared" si="28"/>
        <v>0</v>
      </c>
      <c r="U75" s="286">
        <f t="shared" si="28"/>
        <v>0</v>
      </c>
      <c r="V75" s="287">
        <f t="shared" si="28"/>
        <v>0</v>
      </c>
      <c r="W75" s="290">
        <f t="shared" si="28"/>
        <v>0</v>
      </c>
      <c r="X75" s="286">
        <f t="shared" si="28"/>
        <v>0</v>
      </c>
      <c r="Y75" s="287">
        <v>0</v>
      </c>
      <c r="Z75" s="290">
        <f t="shared" si="28"/>
        <v>0</v>
      </c>
      <c r="AA75" s="286">
        <f t="shared" si="28"/>
        <v>0</v>
      </c>
      <c r="AB75" s="287">
        <v>0</v>
      </c>
      <c r="AC75" s="290">
        <f t="shared" si="28"/>
        <v>0</v>
      </c>
      <c r="AD75" s="286">
        <f t="shared" si="28"/>
        <v>0</v>
      </c>
      <c r="AE75" s="287">
        <v>0</v>
      </c>
      <c r="AF75" s="290">
        <f t="shared" si="28"/>
        <v>0</v>
      </c>
      <c r="AG75" s="286">
        <f t="shared" si="28"/>
        <v>0</v>
      </c>
      <c r="AH75" s="287">
        <f t="shared" si="28"/>
        <v>0</v>
      </c>
      <c r="AI75" s="290">
        <f t="shared" si="28"/>
        <v>0</v>
      </c>
      <c r="AJ75" s="286">
        <f t="shared" si="28"/>
        <v>0</v>
      </c>
      <c r="AK75" s="287">
        <v>0</v>
      </c>
      <c r="AL75" s="290">
        <f t="shared" si="28"/>
        <v>0</v>
      </c>
      <c r="AM75" s="286">
        <f t="shared" si="28"/>
        <v>0</v>
      </c>
      <c r="AN75" s="287">
        <f t="shared" si="28"/>
        <v>0</v>
      </c>
      <c r="AO75" s="290">
        <f t="shared" si="28"/>
        <v>0</v>
      </c>
      <c r="AP75" s="286">
        <f t="shared" si="28"/>
        <v>0</v>
      </c>
      <c r="AQ75" s="287">
        <v>0</v>
      </c>
      <c r="AR75" s="290">
        <f t="shared" si="28"/>
        <v>0</v>
      </c>
      <c r="AS75" s="40"/>
      <c r="AT75" s="40"/>
    </row>
    <row r="76" spans="1:46" s="65" customFormat="1" ht="12.75" customHeight="1">
      <c r="A76" s="102"/>
      <c r="B76" s="333" t="s">
        <v>63</v>
      </c>
      <c r="C76" s="310"/>
      <c r="D76" s="318"/>
      <c r="E76" s="317" t="s">
        <v>24</v>
      </c>
      <c r="F76" s="286">
        <f>I76+L76+O76+R76+U76+X76+AA76+AD76+AG76+AJ76+AM76+AP76</f>
        <v>0</v>
      </c>
      <c r="G76" s="287">
        <f>J76+M76+P76+S76+V76+Y76+AB76+AE76+AH76+AK76+AN76+AQ76</f>
        <v>0</v>
      </c>
      <c r="H76" s="290">
        <v>0</v>
      </c>
      <c r="I76" s="286">
        <v>0</v>
      </c>
      <c r="J76" s="287">
        <v>0</v>
      </c>
      <c r="K76" s="290">
        <v>0</v>
      </c>
      <c r="L76" s="286">
        <v>0</v>
      </c>
      <c r="M76" s="287">
        <v>0</v>
      </c>
      <c r="N76" s="290">
        <v>0</v>
      </c>
      <c r="O76" s="286">
        <v>0</v>
      </c>
      <c r="P76" s="287">
        <v>0</v>
      </c>
      <c r="Q76" s="290">
        <v>0</v>
      </c>
      <c r="R76" s="286">
        <v>0</v>
      </c>
      <c r="S76" s="287">
        <v>0</v>
      </c>
      <c r="T76" s="290">
        <v>0</v>
      </c>
      <c r="U76" s="286">
        <v>0</v>
      </c>
      <c r="V76" s="287">
        <v>0</v>
      </c>
      <c r="W76" s="290">
        <v>0</v>
      </c>
      <c r="X76" s="286">
        <v>0</v>
      </c>
      <c r="Y76" s="287">
        <v>0</v>
      </c>
      <c r="Z76" s="290">
        <v>0</v>
      </c>
      <c r="AA76" s="286">
        <v>0</v>
      </c>
      <c r="AB76" s="287">
        <v>0</v>
      </c>
      <c r="AC76" s="290">
        <v>0</v>
      </c>
      <c r="AD76" s="286">
        <v>0</v>
      </c>
      <c r="AE76" s="287">
        <v>0</v>
      </c>
      <c r="AF76" s="290">
        <v>0</v>
      </c>
      <c r="AG76" s="286">
        <v>0</v>
      </c>
      <c r="AH76" s="287">
        <v>0</v>
      </c>
      <c r="AI76" s="290">
        <v>0</v>
      </c>
      <c r="AJ76" s="286">
        <v>0</v>
      </c>
      <c r="AK76" s="287">
        <v>0</v>
      </c>
      <c r="AL76" s="290">
        <v>0</v>
      </c>
      <c r="AM76" s="286">
        <v>0</v>
      </c>
      <c r="AN76" s="287">
        <v>0</v>
      </c>
      <c r="AO76" s="290">
        <v>0</v>
      </c>
      <c r="AP76" s="286">
        <v>0</v>
      </c>
      <c r="AQ76" s="287">
        <v>0</v>
      </c>
      <c r="AR76" s="290">
        <v>0</v>
      </c>
      <c r="AS76" s="143"/>
      <c r="AT76" s="143"/>
    </row>
    <row r="77" spans="1:46" s="65" customFormat="1" ht="13.5" customHeight="1">
      <c r="A77" s="103"/>
      <c r="B77" s="327"/>
      <c r="C77" s="168"/>
      <c r="D77" s="318"/>
      <c r="E77" s="175" t="s">
        <v>58</v>
      </c>
      <c r="F77" s="286">
        <f>I77+L77+O77+R77+U77+X77+AA77+AD77+AG77+AJ77+AM77+AP77</f>
        <v>0</v>
      </c>
      <c r="G77" s="287">
        <f>J77+M77+P77+S77+V77+Y77+AB77+AE77+AH77+AK77+AN77+AQ77</f>
        <v>0</v>
      </c>
      <c r="H77" s="290">
        <v>0</v>
      </c>
      <c r="I77" s="286">
        <v>0</v>
      </c>
      <c r="J77" s="287">
        <v>0</v>
      </c>
      <c r="K77" s="290">
        <v>0</v>
      </c>
      <c r="L77" s="286">
        <v>0</v>
      </c>
      <c r="M77" s="287">
        <v>0</v>
      </c>
      <c r="N77" s="290">
        <v>0</v>
      </c>
      <c r="O77" s="286">
        <v>0</v>
      </c>
      <c r="P77" s="287">
        <v>0</v>
      </c>
      <c r="Q77" s="290">
        <v>0</v>
      </c>
      <c r="R77" s="286">
        <v>0</v>
      </c>
      <c r="S77" s="287">
        <v>0</v>
      </c>
      <c r="T77" s="290">
        <v>0</v>
      </c>
      <c r="U77" s="286">
        <v>0</v>
      </c>
      <c r="V77" s="287">
        <v>0</v>
      </c>
      <c r="W77" s="290">
        <v>0</v>
      </c>
      <c r="X77" s="286">
        <v>0</v>
      </c>
      <c r="Y77" s="287">
        <v>0</v>
      </c>
      <c r="Z77" s="290">
        <v>0</v>
      </c>
      <c r="AA77" s="286">
        <v>0</v>
      </c>
      <c r="AB77" s="287">
        <v>0</v>
      </c>
      <c r="AC77" s="290">
        <v>0</v>
      </c>
      <c r="AD77" s="286">
        <v>0</v>
      </c>
      <c r="AE77" s="287">
        <v>0</v>
      </c>
      <c r="AF77" s="290">
        <v>0</v>
      </c>
      <c r="AG77" s="286">
        <v>0</v>
      </c>
      <c r="AH77" s="287">
        <v>0</v>
      </c>
      <c r="AI77" s="290">
        <v>0</v>
      </c>
      <c r="AJ77" s="286">
        <v>0</v>
      </c>
      <c r="AK77" s="287">
        <v>0</v>
      </c>
      <c r="AL77" s="290">
        <v>0</v>
      </c>
      <c r="AM77" s="286">
        <v>0</v>
      </c>
      <c r="AN77" s="287">
        <v>0</v>
      </c>
      <c r="AO77" s="290">
        <v>0</v>
      </c>
      <c r="AP77" s="286">
        <v>0</v>
      </c>
      <c r="AQ77" s="287">
        <v>0</v>
      </c>
      <c r="AR77" s="290">
        <v>0</v>
      </c>
      <c r="AS77" s="144"/>
      <c r="AT77" s="144"/>
    </row>
    <row r="78" spans="1:46" s="65" customFormat="1" ht="12.75" customHeight="1">
      <c r="A78" s="103"/>
      <c r="B78" s="327"/>
      <c r="C78" s="168"/>
      <c r="D78" s="318"/>
      <c r="E78" s="314" t="s">
        <v>26</v>
      </c>
      <c r="F78" s="286">
        <f>F77</f>
        <v>0</v>
      </c>
      <c r="G78" s="287">
        <f aca="true" t="shared" si="29" ref="G78:AR78">G77</f>
        <v>0</v>
      </c>
      <c r="H78" s="290">
        <f t="shared" si="29"/>
        <v>0</v>
      </c>
      <c r="I78" s="286">
        <f t="shared" si="29"/>
        <v>0</v>
      </c>
      <c r="J78" s="287">
        <f t="shared" si="29"/>
        <v>0</v>
      </c>
      <c r="K78" s="290">
        <f t="shared" si="29"/>
        <v>0</v>
      </c>
      <c r="L78" s="286">
        <f t="shared" si="29"/>
        <v>0</v>
      </c>
      <c r="M78" s="287">
        <f t="shared" si="29"/>
        <v>0</v>
      </c>
      <c r="N78" s="290">
        <f t="shared" si="29"/>
        <v>0</v>
      </c>
      <c r="O78" s="286">
        <f t="shared" si="29"/>
        <v>0</v>
      </c>
      <c r="P78" s="287">
        <f t="shared" si="29"/>
        <v>0</v>
      </c>
      <c r="Q78" s="290">
        <f t="shared" si="29"/>
        <v>0</v>
      </c>
      <c r="R78" s="286">
        <f t="shared" si="29"/>
        <v>0</v>
      </c>
      <c r="S78" s="287">
        <f t="shared" si="29"/>
        <v>0</v>
      </c>
      <c r="T78" s="290">
        <f t="shared" si="29"/>
        <v>0</v>
      </c>
      <c r="U78" s="286">
        <f t="shared" si="29"/>
        <v>0</v>
      </c>
      <c r="V78" s="287">
        <f t="shared" si="29"/>
        <v>0</v>
      </c>
      <c r="W78" s="290">
        <f t="shared" si="29"/>
        <v>0</v>
      </c>
      <c r="X78" s="286">
        <f t="shared" si="29"/>
        <v>0</v>
      </c>
      <c r="Y78" s="287">
        <f t="shared" si="29"/>
        <v>0</v>
      </c>
      <c r="Z78" s="290">
        <f t="shared" si="29"/>
        <v>0</v>
      </c>
      <c r="AA78" s="286">
        <f t="shared" si="29"/>
        <v>0</v>
      </c>
      <c r="AB78" s="287">
        <f t="shared" si="29"/>
        <v>0</v>
      </c>
      <c r="AC78" s="290">
        <f t="shared" si="29"/>
        <v>0</v>
      </c>
      <c r="AD78" s="286">
        <f t="shared" si="29"/>
        <v>0</v>
      </c>
      <c r="AE78" s="287">
        <f t="shared" si="29"/>
        <v>0</v>
      </c>
      <c r="AF78" s="290">
        <f t="shared" si="29"/>
        <v>0</v>
      </c>
      <c r="AG78" s="286">
        <f t="shared" si="29"/>
        <v>0</v>
      </c>
      <c r="AH78" s="287">
        <f t="shared" si="29"/>
        <v>0</v>
      </c>
      <c r="AI78" s="290">
        <f t="shared" si="29"/>
        <v>0</v>
      </c>
      <c r="AJ78" s="286">
        <f t="shared" si="29"/>
        <v>0</v>
      </c>
      <c r="AK78" s="287">
        <f t="shared" si="29"/>
        <v>0</v>
      </c>
      <c r="AL78" s="290">
        <f t="shared" si="29"/>
        <v>0</v>
      </c>
      <c r="AM78" s="286">
        <f t="shared" si="29"/>
        <v>0</v>
      </c>
      <c r="AN78" s="287">
        <f t="shared" si="29"/>
        <v>0</v>
      </c>
      <c r="AO78" s="290">
        <f t="shared" si="29"/>
        <v>0</v>
      </c>
      <c r="AP78" s="286">
        <f t="shared" si="29"/>
        <v>0</v>
      </c>
      <c r="AQ78" s="287">
        <f t="shared" si="29"/>
        <v>0</v>
      </c>
      <c r="AR78" s="290">
        <f t="shared" si="29"/>
        <v>0</v>
      </c>
      <c r="AS78" s="144"/>
      <c r="AT78" s="144"/>
    </row>
    <row r="79" spans="1:46" s="65" customFormat="1" ht="12.75" customHeight="1">
      <c r="A79" s="103"/>
      <c r="B79" s="327"/>
      <c r="C79" s="168"/>
      <c r="D79" s="318"/>
      <c r="E79" s="180" t="s">
        <v>66</v>
      </c>
      <c r="F79" s="286">
        <f>F76</f>
        <v>0</v>
      </c>
      <c r="G79" s="287">
        <f aca="true" t="shared" si="30" ref="G79:AR79">G76</f>
        <v>0</v>
      </c>
      <c r="H79" s="290">
        <f t="shared" si="30"/>
        <v>0</v>
      </c>
      <c r="I79" s="286">
        <f t="shared" si="30"/>
        <v>0</v>
      </c>
      <c r="J79" s="287">
        <f t="shared" si="30"/>
        <v>0</v>
      </c>
      <c r="K79" s="290">
        <f t="shared" si="30"/>
        <v>0</v>
      </c>
      <c r="L79" s="286">
        <f t="shared" si="30"/>
        <v>0</v>
      </c>
      <c r="M79" s="287">
        <f t="shared" si="30"/>
        <v>0</v>
      </c>
      <c r="N79" s="290">
        <f t="shared" si="30"/>
        <v>0</v>
      </c>
      <c r="O79" s="286">
        <f t="shared" si="30"/>
        <v>0</v>
      </c>
      <c r="P79" s="287">
        <f t="shared" si="30"/>
        <v>0</v>
      </c>
      <c r="Q79" s="290">
        <f t="shared" si="30"/>
        <v>0</v>
      </c>
      <c r="R79" s="286">
        <f t="shared" si="30"/>
        <v>0</v>
      </c>
      <c r="S79" s="287">
        <f t="shared" si="30"/>
        <v>0</v>
      </c>
      <c r="T79" s="290">
        <f t="shared" si="30"/>
        <v>0</v>
      </c>
      <c r="U79" s="286">
        <f t="shared" si="30"/>
        <v>0</v>
      </c>
      <c r="V79" s="287">
        <f t="shared" si="30"/>
        <v>0</v>
      </c>
      <c r="W79" s="290">
        <f t="shared" si="30"/>
        <v>0</v>
      </c>
      <c r="X79" s="286">
        <f t="shared" si="30"/>
        <v>0</v>
      </c>
      <c r="Y79" s="287">
        <f t="shared" si="30"/>
        <v>0</v>
      </c>
      <c r="Z79" s="290">
        <f t="shared" si="30"/>
        <v>0</v>
      </c>
      <c r="AA79" s="286">
        <f t="shared" si="30"/>
        <v>0</v>
      </c>
      <c r="AB79" s="287">
        <f t="shared" si="30"/>
        <v>0</v>
      </c>
      <c r="AC79" s="290">
        <f t="shared" si="30"/>
        <v>0</v>
      </c>
      <c r="AD79" s="286">
        <f t="shared" si="30"/>
        <v>0</v>
      </c>
      <c r="AE79" s="287">
        <f t="shared" si="30"/>
        <v>0</v>
      </c>
      <c r="AF79" s="290">
        <f t="shared" si="30"/>
        <v>0</v>
      </c>
      <c r="AG79" s="286">
        <f t="shared" si="30"/>
        <v>0</v>
      </c>
      <c r="AH79" s="287">
        <f t="shared" si="30"/>
        <v>0</v>
      </c>
      <c r="AI79" s="290">
        <f t="shared" si="30"/>
        <v>0</v>
      </c>
      <c r="AJ79" s="286">
        <f t="shared" si="30"/>
        <v>0</v>
      </c>
      <c r="AK79" s="287">
        <f t="shared" si="30"/>
        <v>0</v>
      </c>
      <c r="AL79" s="290">
        <f t="shared" si="30"/>
        <v>0</v>
      </c>
      <c r="AM79" s="286">
        <f t="shared" si="30"/>
        <v>0</v>
      </c>
      <c r="AN79" s="287">
        <f t="shared" si="30"/>
        <v>0</v>
      </c>
      <c r="AO79" s="290">
        <f t="shared" si="30"/>
        <v>0</v>
      </c>
      <c r="AP79" s="286">
        <f t="shared" si="30"/>
        <v>0</v>
      </c>
      <c r="AQ79" s="287">
        <f t="shared" si="30"/>
        <v>0</v>
      </c>
      <c r="AR79" s="290">
        <f t="shared" si="30"/>
        <v>0</v>
      </c>
      <c r="AS79" s="144"/>
      <c r="AT79" s="144"/>
    </row>
    <row r="80" spans="1:46" s="65" customFormat="1" ht="24" customHeight="1">
      <c r="A80" s="103"/>
      <c r="B80" s="327"/>
      <c r="C80" s="168"/>
      <c r="D80" s="319"/>
      <c r="E80" s="320" t="s">
        <v>59</v>
      </c>
      <c r="F80" s="321">
        <f>F76</f>
        <v>0</v>
      </c>
      <c r="G80" s="322">
        <f aca="true" t="shared" si="31" ref="G80:AR80">G76</f>
        <v>0</v>
      </c>
      <c r="H80" s="323">
        <f t="shared" si="31"/>
        <v>0</v>
      </c>
      <c r="I80" s="321">
        <f t="shared" si="31"/>
        <v>0</v>
      </c>
      <c r="J80" s="322">
        <f t="shared" si="31"/>
        <v>0</v>
      </c>
      <c r="K80" s="323">
        <f t="shared" si="31"/>
        <v>0</v>
      </c>
      <c r="L80" s="321">
        <f t="shared" si="31"/>
        <v>0</v>
      </c>
      <c r="M80" s="322">
        <f t="shared" si="31"/>
        <v>0</v>
      </c>
      <c r="N80" s="323">
        <f t="shared" si="31"/>
        <v>0</v>
      </c>
      <c r="O80" s="321">
        <f t="shared" si="31"/>
        <v>0</v>
      </c>
      <c r="P80" s="322">
        <f t="shared" si="31"/>
        <v>0</v>
      </c>
      <c r="Q80" s="323">
        <f t="shared" si="31"/>
        <v>0</v>
      </c>
      <c r="R80" s="321">
        <f t="shared" si="31"/>
        <v>0</v>
      </c>
      <c r="S80" s="322">
        <f t="shared" si="31"/>
        <v>0</v>
      </c>
      <c r="T80" s="323">
        <f t="shared" si="31"/>
        <v>0</v>
      </c>
      <c r="U80" s="321">
        <f t="shared" si="31"/>
        <v>0</v>
      </c>
      <c r="V80" s="322">
        <f t="shared" si="31"/>
        <v>0</v>
      </c>
      <c r="W80" s="323">
        <f t="shared" si="31"/>
        <v>0</v>
      </c>
      <c r="X80" s="321">
        <f t="shared" si="31"/>
        <v>0</v>
      </c>
      <c r="Y80" s="322">
        <f t="shared" si="31"/>
        <v>0</v>
      </c>
      <c r="Z80" s="323">
        <f t="shared" si="31"/>
        <v>0</v>
      </c>
      <c r="AA80" s="321">
        <f t="shared" si="31"/>
        <v>0</v>
      </c>
      <c r="AB80" s="322">
        <f t="shared" si="31"/>
        <v>0</v>
      </c>
      <c r="AC80" s="323">
        <f t="shared" si="31"/>
        <v>0</v>
      </c>
      <c r="AD80" s="321">
        <f t="shared" si="31"/>
        <v>0</v>
      </c>
      <c r="AE80" s="322">
        <f t="shared" si="31"/>
        <v>0</v>
      </c>
      <c r="AF80" s="323">
        <f t="shared" si="31"/>
        <v>0</v>
      </c>
      <c r="AG80" s="321">
        <f t="shared" si="31"/>
        <v>0</v>
      </c>
      <c r="AH80" s="322">
        <f t="shared" si="31"/>
        <v>0</v>
      </c>
      <c r="AI80" s="323">
        <f t="shared" si="31"/>
        <v>0</v>
      </c>
      <c r="AJ80" s="321">
        <f t="shared" si="31"/>
        <v>0</v>
      </c>
      <c r="AK80" s="322">
        <f t="shared" si="31"/>
        <v>0</v>
      </c>
      <c r="AL80" s="323">
        <f t="shared" si="31"/>
        <v>0</v>
      </c>
      <c r="AM80" s="321">
        <f t="shared" si="31"/>
        <v>0</v>
      </c>
      <c r="AN80" s="322">
        <f t="shared" si="31"/>
        <v>0</v>
      </c>
      <c r="AO80" s="323">
        <f t="shared" si="31"/>
        <v>0</v>
      </c>
      <c r="AP80" s="321">
        <f t="shared" si="31"/>
        <v>0</v>
      </c>
      <c r="AQ80" s="322">
        <f t="shared" si="31"/>
        <v>0</v>
      </c>
      <c r="AR80" s="323">
        <f t="shared" si="31"/>
        <v>0</v>
      </c>
      <c r="AS80" s="144"/>
      <c r="AT80" s="144"/>
    </row>
    <row r="81" spans="1:46" s="65" customFormat="1" ht="15" customHeight="1">
      <c r="A81" s="118"/>
      <c r="B81" s="334" t="s">
        <v>64</v>
      </c>
      <c r="C81" s="324"/>
      <c r="D81" s="318"/>
      <c r="E81" s="175" t="s">
        <v>24</v>
      </c>
      <c r="F81" s="286">
        <f>F76</f>
        <v>0</v>
      </c>
      <c r="G81" s="287">
        <f aca="true" t="shared" si="32" ref="G81:AR81">G76</f>
        <v>0</v>
      </c>
      <c r="H81" s="290">
        <f t="shared" si="32"/>
        <v>0</v>
      </c>
      <c r="I81" s="286">
        <f t="shared" si="32"/>
        <v>0</v>
      </c>
      <c r="J81" s="287">
        <f t="shared" si="32"/>
        <v>0</v>
      </c>
      <c r="K81" s="290">
        <f t="shared" si="32"/>
        <v>0</v>
      </c>
      <c r="L81" s="286">
        <f t="shared" si="32"/>
        <v>0</v>
      </c>
      <c r="M81" s="287">
        <f t="shared" si="32"/>
        <v>0</v>
      </c>
      <c r="N81" s="290">
        <f t="shared" si="32"/>
        <v>0</v>
      </c>
      <c r="O81" s="286">
        <f t="shared" si="32"/>
        <v>0</v>
      </c>
      <c r="P81" s="287">
        <f t="shared" si="32"/>
        <v>0</v>
      </c>
      <c r="Q81" s="290">
        <f t="shared" si="32"/>
        <v>0</v>
      </c>
      <c r="R81" s="286">
        <f t="shared" si="32"/>
        <v>0</v>
      </c>
      <c r="S81" s="287">
        <f t="shared" si="32"/>
        <v>0</v>
      </c>
      <c r="T81" s="290">
        <f t="shared" si="32"/>
        <v>0</v>
      </c>
      <c r="U81" s="286">
        <f t="shared" si="32"/>
        <v>0</v>
      </c>
      <c r="V81" s="287">
        <f t="shared" si="32"/>
        <v>0</v>
      </c>
      <c r="W81" s="290">
        <f t="shared" si="32"/>
        <v>0</v>
      </c>
      <c r="X81" s="286">
        <f t="shared" si="32"/>
        <v>0</v>
      </c>
      <c r="Y81" s="287">
        <f t="shared" si="32"/>
        <v>0</v>
      </c>
      <c r="Z81" s="290">
        <f t="shared" si="32"/>
        <v>0</v>
      </c>
      <c r="AA81" s="286">
        <f t="shared" si="32"/>
        <v>0</v>
      </c>
      <c r="AB81" s="287">
        <f t="shared" si="32"/>
        <v>0</v>
      </c>
      <c r="AC81" s="290">
        <f t="shared" si="32"/>
        <v>0</v>
      </c>
      <c r="AD81" s="286">
        <f t="shared" si="32"/>
        <v>0</v>
      </c>
      <c r="AE81" s="287">
        <f t="shared" si="32"/>
        <v>0</v>
      </c>
      <c r="AF81" s="290">
        <f t="shared" si="32"/>
        <v>0</v>
      </c>
      <c r="AG81" s="286">
        <f t="shared" si="32"/>
        <v>0</v>
      </c>
      <c r="AH81" s="287">
        <f t="shared" si="32"/>
        <v>0</v>
      </c>
      <c r="AI81" s="290">
        <f t="shared" si="32"/>
        <v>0</v>
      </c>
      <c r="AJ81" s="286">
        <f t="shared" si="32"/>
        <v>0</v>
      </c>
      <c r="AK81" s="287">
        <f t="shared" si="32"/>
        <v>0</v>
      </c>
      <c r="AL81" s="290">
        <f t="shared" si="32"/>
        <v>0</v>
      </c>
      <c r="AM81" s="286">
        <f t="shared" si="32"/>
        <v>0</v>
      </c>
      <c r="AN81" s="287">
        <f t="shared" si="32"/>
        <v>0</v>
      </c>
      <c r="AO81" s="290">
        <f t="shared" si="32"/>
        <v>0</v>
      </c>
      <c r="AP81" s="286">
        <f t="shared" si="32"/>
        <v>0</v>
      </c>
      <c r="AQ81" s="287">
        <f t="shared" si="32"/>
        <v>0</v>
      </c>
      <c r="AR81" s="290">
        <f t="shared" si="32"/>
        <v>0</v>
      </c>
      <c r="AS81" s="144"/>
      <c r="AT81" s="144"/>
    </row>
    <row r="82" spans="1:46" s="65" customFormat="1" ht="16.5" customHeight="1">
      <c r="A82" s="118"/>
      <c r="B82" s="334"/>
      <c r="C82" s="324"/>
      <c r="D82" s="318"/>
      <c r="E82" s="175" t="s">
        <v>58</v>
      </c>
      <c r="F82" s="286">
        <f>F81</f>
        <v>0</v>
      </c>
      <c r="G82" s="287">
        <f aca="true" t="shared" si="33" ref="G82:AR85">G81</f>
        <v>0</v>
      </c>
      <c r="H82" s="290">
        <f t="shared" si="33"/>
        <v>0</v>
      </c>
      <c r="I82" s="286">
        <f t="shared" si="33"/>
        <v>0</v>
      </c>
      <c r="J82" s="287">
        <f t="shared" si="33"/>
        <v>0</v>
      </c>
      <c r="K82" s="290">
        <f t="shared" si="33"/>
        <v>0</v>
      </c>
      <c r="L82" s="286">
        <f t="shared" si="33"/>
        <v>0</v>
      </c>
      <c r="M82" s="287">
        <f t="shared" si="33"/>
        <v>0</v>
      </c>
      <c r="N82" s="290">
        <f t="shared" si="33"/>
        <v>0</v>
      </c>
      <c r="O82" s="286">
        <f t="shared" si="33"/>
        <v>0</v>
      </c>
      <c r="P82" s="287">
        <f t="shared" si="33"/>
        <v>0</v>
      </c>
      <c r="Q82" s="290">
        <f t="shared" si="33"/>
        <v>0</v>
      </c>
      <c r="R82" s="286">
        <f t="shared" si="33"/>
        <v>0</v>
      </c>
      <c r="S82" s="287">
        <f t="shared" si="33"/>
        <v>0</v>
      </c>
      <c r="T82" s="290">
        <f t="shared" si="33"/>
        <v>0</v>
      </c>
      <c r="U82" s="286">
        <f t="shared" si="33"/>
        <v>0</v>
      </c>
      <c r="V82" s="287">
        <f t="shared" si="33"/>
        <v>0</v>
      </c>
      <c r="W82" s="290">
        <f t="shared" si="33"/>
        <v>0</v>
      </c>
      <c r="X82" s="286">
        <f t="shared" si="33"/>
        <v>0</v>
      </c>
      <c r="Y82" s="287">
        <f t="shared" si="33"/>
        <v>0</v>
      </c>
      <c r="Z82" s="290">
        <f t="shared" si="33"/>
        <v>0</v>
      </c>
      <c r="AA82" s="286">
        <f t="shared" si="33"/>
        <v>0</v>
      </c>
      <c r="AB82" s="287">
        <f t="shared" si="33"/>
        <v>0</v>
      </c>
      <c r="AC82" s="290">
        <f t="shared" si="33"/>
        <v>0</v>
      </c>
      <c r="AD82" s="286">
        <f t="shared" si="33"/>
        <v>0</v>
      </c>
      <c r="AE82" s="287">
        <f t="shared" si="33"/>
        <v>0</v>
      </c>
      <c r="AF82" s="290">
        <f t="shared" si="33"/>
        <v>0</v>
      </c>
      <c r="AG82" s="286">
        <f t="shared" si="33"/>
        <v>0</v>
      </c>
      <c r="AH82" s="287">
        <f t="shared" si="33"/>
        <v>0</v>
      </c>
      <c r="AI82" s="290">
        <f t="shared" si="33"/>
        <v>0</v>
      </c>
      <c r="AJ82" s="286">
        <f t="shared" si="33"/>
        <v>0</v>
      </c>
      <c r="AK82" s="287">
        <f t="shared" si="33"/>
        <v>0</v>
      </c>
      <c r="AL82" s="290">
        <f t="shared" si="33"/>
        <v>0</v>
      </c>
      <c r="AM82" s="286">
        <f t="shared" si="33"/>
        <v>0</v>
      </c>
      <c r="AN82" s="287">
        <f t="shared" si="33"/>
        <v>0</v>
      </c>
      <c r="AO82" s="290">
        <f t="shared" si="33"/>
        <v>0</v>
      </c>
      <c r="AP82" s="286">
        <f t="shared" si="33"/>
        <v>0</v>
      </c>
      <c r="AQ82" s="287">
        <f t="shared" si="33"/>
        <v>0</v>
      </c>
      <c r="AR82" s="290">
        <f t="shared" si="33"/>
        <v>0</v>
      </c>
      <c r="AS82" s="144"/>
      <c r="AT82" s="144"/>
    </row>
    <row r="83" spans="1:46" s="65" customFormat="1" ht="12.75" customHeight="1">
      <c r="A83" s="118"/>
      <c r="B83" s="334"/>
      <c r="C83" s="324"/>
      <c r="D83" s="318"/>
      <c r="E83" s="175" t="s">
        <v>26</v>
      </c>
      <c r="F83" s="286">
        <f>F82</f>
        <v>0</v>
      </c>
      <c r="G83" s="287">
        <f t="shared" si="33"/>
        <v>0</v>
      </c>
      <c r="H83" s="290">
        <f t="shared" si="33"/>
        <v>0</v>
      </c>
      <c r="I83" s="286">
        <f t="shared" si="33"/>
        <v>0</v>
      </c>
      <c r="J83" s="287">
        <f t="shared" si="33"/>
        <v>0</v>
      </c>
      <c r="K83" s="290">
        <f t="shared" si="33"/>
        <v>0</v>
      </c>
      <c r="L83" s="286">
        <f t="shared" si="33"/>
        <v>0</v>
      </c>
      <c r="M83" s="287">
        <f t="shared" si="33"/>
        <v>0</v>
      </c>
      <c r="N83" s="290">
        <f t="shared" si="33"/>
        <v>0</v>
      </c>
      <c r="O83" s="286">
        <f t="shared" si="33"/>
        <v>0</v>
      </c>
      <c r="P83" s="287">
        <f t="shared" si="33"/>
        <v>0</v>
      </c>
      <c r="Q83" s="290">
        <f t="shared" si="33"/>
        <v>0</v>
      </c>
      <c r="R83" s="286">
        <f t="shared" si="33"/>
        <v>0</v>
      </c>
      <c r="S83" s="287">
        <f t="shared" si="33"/>
        <v>0</v>
      </c>
      <c r="T83" s="290">
        <f t="shared" si="33"/>
        <v>0</v>
      </c>
      <c r="U83" s="286">
        <f t="shared" si="33"/>
        <v>0</v>
      </c>
      <c r="V83" s="287">
        <f t="shared" si="33"/>
        <v>0</v>
      </c>
      <c r="W83" s="290">
        <f t="shared" si="33"/>
        <v>0</v>
      </c>
      <c r="X83" s="286">
        <f t="shared" si="33"/>
        <v>0</v>
      </c>
      <c r="Y83" s="287">
        <f t="shared" si="33"/>
        <v>0</v>
      </c>
      <c r="Z83" s="290">
        <f t="shared" si="33"/>
        <v>0</v>
      </c>
      <c r="AA83" s="286">
        <f t="shared" si="33"/>
        <v>0</v>
      </c>
      <c r="AB83" s="287">
        <f t="shared" si="33"/>
        <v>0</v>
      </c>
      <c r="AC83" s="290">
        <f t="shared" si="33"/>
        <v>0</v>
      </c>
      <c r="AD83" s="286">
        <f t="shared" si="33"/>
        <v>0</v>
      </c>
      <c r="AE83" s="287">
        <f t="shared" si="33"/>
        <v>0</v>
      </c>
      <c r="AF83" s="290">
        <f t="shared" si="33"/>
        <v>0</v>
      </c>
      <c r="AG83" s="286">
        <f t="shared" si="33"/>
        <v>0</v>
      </c>
      <c r="AH83" s="287">
        <f t="shared" si="33"/>
        <v>0</v>
      </c>
      <c r="AI83" s="290">
        <f t="shared" si="33"/>
        <v>0</v>
      </c>
      <c r="AJ83" s="286">
        <f t="shared" si="33"/>
        <v>0</v>
      </c>
      <c r="AK83" s="287">
        <f t="shared" si="33"/>
        <v>0</v>
      </c>
      <c r="AL83" s="290">
        <f t="shared" si="33"/>
        <v>0</v>
      </c>
      <c r="AM83" s="286">
        <f t="shared" si="33"/>
        <v>0</v>
      </c>
      <c r="AN83" s="287">
        <f t="shared" si="33"/>
        <v>0</v>
      </c>
      <c r="AO83" s="290">
        <f t="shared" si="33"/>
        <v>0</v>
      </c>
      <c r="AP83" s="286">
        <f t="shared" si="33"/>
        <v>0</v>
      </c>
      <c r="AQ83" s="287">
        <f t="shared" si="33"/>
        <v>0</v>
      </c>
      <c r="AR83" s="290">
        <f t="shared" si="33"/>
        <v>0</v>
      </c>
      <c r="AS83" s="144"/>
      <c r="AT83" s="144"/>
    </row>
    <row r="84" spans="1:46" s="65" customFormat="1" ht="11.25" customHeight="1">
      <c r="A84" s="118"/>
      <c r="B84" s="334"/>
      <c r="C84" s="324"/>
      <c r="D84" s="318"/>
      <c r="E84" s="175" t="s">
        <v>66</v>
      </c>
      <c r="F84" s="286">
        <f>F83</f>
        <v>0</v>
      </c>
      <c r="G84" s="287">
        <f t="shared" si="33"/>
        <v>0</v>
      </c>
      <c r="H84" s="290">
        <f t="shared" si="33"/>
        <v>0</v>
      </c>
      <c r="I84" s="286">
        <f t="shared" si="33"/>
        <v>0</v>
      </c>
      <c r="J84" s="287">
        <f t="shared" si="33"/>
        <v>0</v>
      </c>
      <c r="K84" s="290">
        <f t="shared" si="33"/>
        <v>0</v>
      </c>
      <c r="L84" s="286">
        <f t="shared" si="33"/>
        <v>0</v>
      </c>
      <c r="M84" s="287">
        <f t="shared" si="33"/>
        <v>0</v>
      </c>
      <c r="N84" s="290">
        <f t="shared" si="33"/>
        <v>0</v>
      </c>
      <c r="O84" s="286">
        <f t="shared" si="33"/>
        <v>0</v>
      </c>
      <c r="P84" s="287">
        <f t="shared" si="33"/>
        <v>0</v>
      </c>
      <c r="Q84" s="290">
        <f t="shared" si="33"/>
        <v>0</v>
      </c>
      <c r="R84" s="286">
        <f t="shared" si="33"/>
        <v>0</v>
      </c>
      <c r="S84" s="287">
        <f t="shared" si="33"/>
        <v>0</v>
      </c>
      <c r="T84" s="290">
        <f t="shared" si="33"/>
        <v>0</v>
      </c>
      <c r="U84" s="286">
        <f t="shared" si="33"/>
        <v>0</v>
      </c>
      <c r="V84" s="287">
        <f t="shared" si="33"/>
        <v>0</v>
      </c>
      <c r="W84" s="290">
        <f t="shared" si="33"/>
        <v>0</v>
      </c>
      <c r="X84" s="286">
        <f t="shared" si="33"/>
        <v>0</v>
      </c>
      <c r="Y84" s="287">
        <f t="shared" si="33"/>
        <v>0</v>
      </c>
      <c r="Z84" s="290">
        <f t="shared" si="33"/>
        <v>0</v>
      </c>
      <c r="AA84" s="286">
        <f t="shared" si="33"/>
        <v>0</v>
      </c>
      <c r="AB84" s="287">
        <f t="shared" si="33"/>
        <v>0</v>
      </c>
      <c r="AC84" s="290">
        <f t="shared" si="33"/>
        <v>0</v>
      </c>
      <c r="AD84" s="286">
        <f t="shared" si="33"/>
        <v>0</v>
      </c>
      <c r="AE84" s="287">
        <f t="shared" si="33"/>
        <v>0</v>
      </c>
      <c r="AF84" s="290">
        <f t="shared" si="33"/>
        <v>0</v>
      </c>
      <c r="AG84" s="286">
        <f t="shared" si="33"/>
        <v>0</v>
      </c>
      <c r="AH84" s="287">
        <f t="shared" si="33"/>
        <v>0</v>
      </c>
      <c r="AI84" s="290">
        <f t="shared" si="33"/>
        <v>0</v>
      </c>
      <c r="AJ84" s="286">
        <f t="shared" si="33"/>
        <v>0</v>
      </c>
      <c r="AK84" s="287">
        <f t="shared" si="33"/>
        <v>0</v>
      </c>
      <c r="AL84" s="290">
        <f t="shared" si="33"/>
        <v>0</v>
      </c>
      <c r="AM84" s="286">
        <f t="shared" si="33"/>
        <v>0</v>
      </c>
      <c r="AN84" s="287">
        <f t="shared" si="33"/>
        <v>0</v>
      </c>
      <c r="AO84" s="290">
        <f t="shared" si="33"/>
        <v>0</v>
      </c>
      <c r="AP84" s="286">
        <f t="shared" si="33"/>
        <v>0</v>
      </c>
      <c r="AQ84" s="287">
        <f t="shared" si="33"/>
        <v>0</v>
      </c>
      <c r="AR84" s="290">
        <f t="shared" si="33"/>
        <v>0</v>
      </c>
      <c r="AS84" s="144"/>
      <c r="AT84" s="144"/>
    </row>
    <row r="85" spans="1:46" s="65" customFormat="1" ht="22.5" customHeight="1">
      <c r="A85" s="118"/>
      <c r="B85" s="334"/>
      <c r="C85" s="324"/>
      <c r="D85" s="318"/>
      <c r="E85" s="175" t="s">
        <v>59</v>
      </c>
      <c r="F85" s="286">
        <f>F84</f>
        <v>0</v>
      </c>
      <c r="G85" s="287">
        <f t="shared" si="33"/>
        <v>0</v>
      </c>
      <c r="H85" s="290">
        <f t="shared" si="33"/>
        <v>0</v>
      </c>
      <c r="I85" s="286">
        <f t="shared" si="33"/>
        <v>0</v>
      </c>
      <c r="J85" s="287">
        <f t="shared" si="33"/>
        <v>0</v>
      </c>
      <c r="K85" s="290">
        <f t="shared" si="33"/>
        <v>0</v>
      </c>
      <c r="L85" s="286">
        <f t="shared" si="33"/>
        <v>0</v>
      </c>
      <c r="M85" s="287">
        <f t="shared" si="33"/>
        <v>0</v>
      </c>
      <c r="N85" s="290">
        <f t="shared" si="33"/>
        <v>0</v>
      </c>
      <c r="O85" s="286">
        <f t="shared" si="33"/>
        <v>0</v>
      </c>
      <c r="P85" s="287">
        <f t="shared" si="33"/>
        <v>0</v>
      </c>
      <c r="Q85" s="290">
        <f t="shared" si="33"/>
        <v>0</v>
      </c>
      <c r="R85" s="286">
        <f t="shared" si="33"/>
        <v>0</v>
      </c>
      <c r="S85" s="287">
        <f t="shared" si="33"/>
        <v>0</v>
      </c>
      <c r="T85" s="290">
        <f t="shared" si="33"/>
        <v>0</v>
      </c>
      <c r="U85" s="286">
        <f t="shared" si="33"/>
        <v>0</v>
      </c>
      <c r="V85" s="287">
        <f t="shared" si="33"/>
        <v>0</v>
      </c>
      <c r="W85" s="290">
        <f t="shared" si="33"/>
        <v>0</v>
      </c>
      <c r="X85" s="286">
        <f t="shared" si="33"/>
        <v>0</v>
      </c>
      <c r="Y85" s="287">
        <f t="shared" si="33"/>
        <v>0</v>
      </c>
      <c r="Z85" s="290">
        <f t="shared" si="33"/>
        <v>0</v>
      </c>
      <c r="AA85" s="286">
        <f t="shared" si="33"/>
        <v>0</v>
      </c>
      <c r="AB85" s="287">
        <f t="shared" si="33"/>
        <v>0</v>
      </c>
      <c r="AC85" s="290">
        <f t="shared" si="33"/>
        <v>0</v>
      </c>
      <c r="AD85" s="286">
        <f t="shared" si="33"/>
        <v>0</v>
      </c>
      <c r="AE85" s="287">
        <f t="shared" si="33"/>
        <v>0</v>
      </c>
      <c r="AF85" s="290">
        <f t="shared" si="33"/>
        <v>0</v>
      </c>
      <c r="AG85" s="286">
        <f t="shared" si="33"/>
        <v>0</v>
      </c>
      <c r="AH85" s="287">
        <f t="shared" si="33"/>
        <v>0</v>
      </c>
      <c r="AI85" s="290">
        <f t="shared" si="33"/>
        <v>0</v>
      </c>
      <c r="AJ85" s="286">
        <f t="shared" si="33"/>
        <v>0</v>
      </c>
      <c r="AK85" s="287">
        <f t="shared" si="33"/>
        <v>0</v>
      </c>
      <c r="AL85" s="290">
        <f t="shared" si="33"/>
        <v>0</v>
      </c>
      <c r="AM85" s="286">
        <f t="shared" si="33"/>
        <v>0</v>
      </c>
      <c r="AN85" s="287">
        <f t="shared" si="33"/>
        <v>0</v>
      </c>
      <c r="AO85" s="290">
        <f t="shared" si="33"/>
        <v>0</v>
      </c>
      <c r="AP85" s="286">
        <f t="shared" si="33"/>
        <v>0</v>
      </c>
      <c r="AQ85" s="287">
        <f t="shared" si="33"/>
        <v>0</v>
      </c>
      <c r="AR85" s="290">
        <f t="shared" si="33"/>
        <v>0</v>
      </c>
      <c r="AS85" s="145"/>
      <c r="AT85" s="145"/>
    </row>
    <row r="86" spans="1:46" s="65" customFormat="1" ht="0.75" customHeight="1">
      <c r="A86" s="63"/>
      <c r="B86" s="66"/>
      <c r="C86" s="316"/>
      <c r="D86" s="316"/>
      <c r="E86" s="325"/>
      <c r="F86" s="305"/>
      <c r="G86" s="307"/>
      <c r="H86" s="306"/>
      <c r="I86" s="305"/>
      <c r="J86" s="307"/>
      <c r="K86" s="306"/>
      <c r="L86" s="305"/>
      <c r="M86" s="307"/>
      <c r="N86" s="306"/>
      <c r="O86" s="305"/>
      <c r="P86" s="307"/>
      <c r="Q86" s="306"/>
      <c r="R86" s="305"/>
      <c r="S86" s="307"/>
      <c r="T86" s="306"/>
      <c r="U86" s="305"/>
      <c r="V86" s="307"/>
      <c r="W86" s="306"/>
      <c r="X86" s="305"/>
      <c r="Y86" s="307"/>
      <c r="Z86" s="306"/>
      <c r="AA86" s="305"/>
      <c r="AB86" s="307"/>
      <c r="AC86" s="306"/>
      <c r="AD86" s="305"/>
      <c r="AE86" s="307"/>
      <c r="AF86" s="306"/>
      <c r="AG86" s="305"/>
      <c r="AH86" s="307"/>
      <c r="AI86" s="306"/>
      <c r="AJ86" s="305"/>
      <c r="AK86" s="307"/>
      <c r="AL86" s="306"/>
      <c r="AM86" s="305"/>
      <c r="AN86" s="307"/>
      <c r="AO86" s="306"/>
      <c r="AP86" s="305"/>
      <c r="AQ86" s="307"/>
      <c r="AR86" s="306"/>
      <c r="AS86" s="37"/>
      <c r="AT86" s="37"/>
    </row>
    <row r="87" spans="1:46" ht="59.25" customHeight="1" hidden="1">
      <c r="A87" s="63"/>
      <c r="B87" s="66"/>
      <c r="C87" s="316"/>
      <c r="D87" s="187"/>
      <c r="E87" s="175" t="s">
        <v>42</v>
      </c>
      <c r="F87" s="173">
        <f>I87+L87+O87+R87+U87+X87+AA87+AD87+AG87+AJ87+AM87+AP87</f>
        <v>151.2</v>
      </c>
      <c r="G87" s="173">
        <f>J87+M87+P87+S87+V87+Y87+AB87+AE87+AH87+AK87+AN87+AQ87</f>
        <v>25.7</v>
      </c>
      <c r="H87" s="173">
        <v>0</v>
      </c>
      <c r="I87" s="173">
        <v>0</v>
      </c>
      <c r="J87" s="173">
        <v>0</v>
      </c>
      <c r="K87" s="173">
        <v>0</v>
      </c>
      <c r="L87" s="173">
        <v>0</v>
      </c>
      <c r="M87" s="173">
        <v>0</v>
      </c>
      <c r="N87" s="173">
        <v>0</v>
      </c>
      <c r="O87" s="173">
        <v>151.2</v>
      </c>
      <c r="P87" s="173">
        <v>25.7</v>
      </c>
      <c r="Q87" s="173">
        <v>0</v>
      </c>
      <c r="R87" s="173">
        <v>0</v>
      </c>
      <c r="S87" s="173">
        <v>0</v>
      </c>
      <c r="T87" s="173">
        <v>0</v>
      </c>
      <c r="U87" s="173">
        <v>0</v>
      </c>
      <c r="V87" s="173">
        <v>0</v>
      </c>
      <c r="W87" s="173">
        <v>0</v>
      </c>
      <c r="X87" s="173">
        <v>0</v>
      </c>
      <c r="Y87" s="173">
        <v>0</v>
      </c>
      <c r="Z87" s="173">
        <v>0</v>
      </c>
      <c r="AA87" s="173">
        <v>0</v>
      </c>
      <c r="AB87" s="173">
        <v>0</v>
      </c>
      <c r="AC87" s="173">
        <v>0</v>
      </c>
      <c r="AD87" s="173">
        <v>0</v>
      </c>
      <c r="AE87" s="173">
        <v>0</v>
      </c>
      <c r="AF87" s="173">
        <v>0</v>
      </c>
      <c r="AG87" s="173">
        <v>0</v>
      </c>
      <c r="AH87" s="173">
        <v>0</v>
      </c>
      <c r="AI87" s="173">
        <v>0</v>
      </c>
      <c r="AJ87" s="173">
        <v>0</v>
      </c>
      <c r="AK87" s="173">
        <v>0</v>
      </c>
      <c r="AL87" s="173">
        <v>0</v>
      </c>
      <c r="AM87" s="173">
        <v>0</v>
      </c>
      <c r="AN87" s="173">
        <v>0</v>
      </c>
      <c r="AO87" s="173">
        <v>0</v>
      </c>
      <c r="AP87" s="173">
        <v>0</v>
      </c>
      <c r="AQ87" s="173">
        <v>0</v>
      </c>
      <c r="AR87" s="174">
        <v>0</v>
      </c>
      <c r="AS87" s="35"/>
      <c r="AT87" s="35"/>
    </row>
    <row r="88" spans="1:46" s="65" customFormat="1" ht="22.5" customHeight="1">
      <c r="A88" s="63"/>
      <c r="B88" s="66"/>
      <c r="C88" s="316"/>
      <c r="D88" s="316"/>
      <c r="E88" s="325"/>
      <c r="F88" s="306"/>
      <c r="G88" s="306"/>
      <c r="H88" s="306"/>
      <c r="I88" s="306"/>
      <c r="J88" s="306"/>
      <c r="K88" s="306"/>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6"/>
      <c r="AK88" s="306"/>
      <c r="AL88" s="306"/>
      <c r="AM88" s="306"/>
      <c r="AN88" s="306"/>
      <c r="AO88" s="306"/>
      <c r="AP88" s="306"/>
      <c r="AQ88" s="306"/>
      <c r="AR88" s="306"/>
      <c r="AS88" s="37"/>
      <c r="AT88" s="37"/>
    </row>
    <row r="89" spans="1:22" ht="21" customHeight="1">
      <c r="A89" s="159" t="s">
        <v>68</v>
      </c>
      <c r="B89" s="159"/>
      <c r="C89" s="159"/>
      <c r="D89" s="159"/>
      <c r="E89" s="159"/>
      <c r="F89" s="159"/>
      <c r="G89" s="159"/>
      <c r="H89" s="132" t="s">
        <v>73</v>
      </c>
      <c r="I89" s="132"/>
      <c r="J89" s="132"/>
      <c r="K89" s="132"/>
      <c r="L89" s="132"/>
      <c r="M89" s="132"/>
      <c r="N89" s="132"/>
      <c r="O89" s="132"/>
      <c r="P89" s="132"/>
      <c r="R89" s="142"/>
      <c r="S89" s="142"/>
      <c r="T89" s="142"/>
      <c r="U89" s="142"/>
      <c r="V89" s="142"/>
    </row>
    <row r="90" spans="1:26" ht="18.75" customHeight="1" hidden="1">
      <c r="A90" s="135"/>
      <c r="B90" s="136"/>
      <c r="C90" s="136"/>
      <c r="D90" s="136"/>
      <c r="E90" s="136"/>
      <c r="F90" s="5"/>
      <c r="G90" s="5"/>
      <c r="H90" s="127"/>
      <c r="I90" s="128"/>
      <c r="J90" s="128"/>
      <c r="K90" s="128"/>
      <c r="L90" s="128"/>
      <c r="M90" s="128"/>
      <c r="N90" s="128"/>
      <c r="O90" s="128"/>
      <c r="P90" s="128"/>
      <c r="R90" s="129"/>
      <c r="S90" s="129"/>
      <c r="T90" s="129"/>
      <c r="U90" s="129"/>
      <c r="V90" s="129"/>
      <c r="W90" s="129"/>
      <c r="X90" s="129"/>
      <c r="Y90" s="129"/>
      <c r="Z90" s="129"/>
    </row>
    <row r="91" spans="1:28" ht="18.75" customHeight="1">
      <c r="A91" s="140" t="s">
        <v>50</v>
      </c>
      <c r="B91" s="127"/>
      <c r="C91" s="127"/>
      <c r="D91" s="127"/>
      <c r="E91" s="127"/>
      <c r="F91" s="127"/>
      <c r="G91" s="5"/>
      <c r="H91" s="131" t="s">
        <v>74</v>
      </c>
      <c r="I91" s="132"/>
      <c r="J91" s="132"/>
      <c r="K91" s="132"/>
      <c r="L91" s="132"/>
      <c r="M91" s="132"/>
      <c r="N91" s="132"/>
      <c r="O91" s="132"/>
      <c r="P91" s="132"/>
      <c r="Q91" s="104"/>
      <c r="R91" s="104"/>
      <c r="S91" s="104"/>
      <c r="T91" s="104"/>
      <c r="U91" s="104"/>
      <c r="V91" s="104"/>
      <c r="W91" s="142"/>
      <c r="X91" s="142"/>
      <c r="Y91" s="142"/>
      <c r="Z91" s="142"/>
      <c r="AA91" s="142"/>
      <c r="AB91" s="142"/>
    </row>
    <row r="92" spans="1:27" ht="17.25" customHeight="1">
      <c r="A92" s="3"/>
      <c r="B92" s="125" t="s">
        <v>35</v>
      </c>
      <c r="C92" s="125"/>
      <c r="D92" s="125"/>
      <c r="E92" s="125"/>
      <c r="F92" s="5"/>
      <c r="G92" s="5"/>
      <c r="H92" s="62"/>
      <c r="I92" s="62"/>
      <c r="J92" s="148"/>
      <c r="K92" s="148"/>
      <c r="L92" s="148"/>
      <c r="M92" s="148"/>
      <c r="N92" s="148"/>
      <c r="O92" s="148"/>
      <c r="P92" s="148"/>
      <c r="Q92" s="130"/>
      <c r="R92" s="130"/>
      <c r="S92" s="130"/>
      <c r="T92" s="130"/>
      <c r="U92" s="130"/>
      <c r="V92" s="130"/>
      <c r="W92" s="10"/>
      <c r="X92" s="10"/>
      <c r="Y92" s="10"/>
      <c r="Z92" s="10"/>
      <c r="AA92" s="10"/>
    </row>
    <row r="93" spans="1:27" ht="15.75" customHeight="1" hidden="1">
      <c r="A93" s="3"/>
      <c r="B93" s="43"/>
      <c r="C93" s="43"/>
      <c r="D93" s="43"/>
      <c r="E93" s="43"/>
      <c r="F93" s="5"/>
      <c r="G93" s="5"/>
      <c r="H93" s="5"/>
      <c r="I93" s="5"/>
      <c r="J93" s="5"/>
      <c r="K93" s="5"/>
      <c r="L93" s="5"/>
      <c r="M93" s="47"/>
      <c r="N93" s="47"/>
      <c r="O93" s="47"/>
      <c r="P93" s="47"/>
      <c r="R93" s="42"/>
      <c r="S93" s="42"/>
      <c r="T93" s="42"/>
      <c r="U93" s="42"/>
      <c r="V93" s="42"/>
      <c r="W93" s="42"/>
      <c r="X93" s="42"/>
      <c r="Y93" s="42"/>
      <c r="Z93" s="42"/>
      <c r="AA93" s="42"/>
    </row>
    <row r="94" spans="1:26" ht="18.75" customHeight="1">
      <c r="A94" s="149" t="s">
        <v>40</v>
      </c>
      <c r="B94" s="151"/>
      <c r="C94" s="151"/>
      <c r="D94" s="151"/>
      <c r="E94" s="151"/>
      <c r="F94" s="151"/>
      <c r="G94" s="151"/>
      <c r="H94" s="152"/>
      <c r="I94" s="152"/>
      <c r="J94" s="132" t="s">
        <v>75</v>
      </c>
      <c r="K94" s="132"/>
      <c r="L94" s="132"/>
      <c r="M94" s="132"/>
      <c r="N94" s="132"/>
      <c r="O94" s="132"/>
      <c r="P94" s="132"/>
      <c r="Q94" s="16"/>
      <c r="R94" s="123"/>
      <c r="S94" s="123"/>
      <c r="T94" s="123"/>
      <c r="U94" s="123"/>
      <c r="V94" s="41"/>
      <c r="W94" s="41"/>
      <c r="X94" s="41"/>
      <c r="Y94" s="41"/>
      <c r="Z94" s="41"/>
    </row>
    <row r="95" spans="1:24" ht="15">
      <c r="A95" s="149"/>
      <c r="B95" s="150"/>
      <c r="C95" s="150"/>
      <c r="D95" s="150"/>
      <c r="E95" s="150"/>
      <c r="F95" s="6"/>
      <c r="G95" s="6"/>
      <c r="H95" s="6"/>
      <c r="I95" s="6"/>
      <c r="J95" s="147"/>
      <c r="K95" s="147"/>
      <c r="L95" s="147"/>
      <c r="M95" s="147"/>
      <c r="N95" s="147"/>
      <c r="O95" s="147"/>
      <c r="P95" s="147"/>
      <c r="W95" s="126"/>
      <c r="X95" s="126"/>
    </row>
    <row r="96" ht="15.75">
      <c r="A96" s="4"/>
    </row>
    <row r="97" ht="15.75">
      <c r="A97" s="4"/>
    </row>
    <row r="98" ht="15">
      <c r="A98" s="5"/>
    </row>
  </sheetData>
  <sheetProtection/>
  <mergeCells count="143">
    <mergeCell ref="J94:P95"/>
    <mergeCell ref="J92:P92"/>
    <mergeCell ref="A95:E95"/>
    <mergeCell ref="A94:I94"/>
    <mergeCell ref="F5:H6"/>
    <mergeCell ref="H89:P89"/>
    <mergeCell ref="A89:G89"/>
    <mergeCell ref="C32:X32"/>
    <mergeCell ref="C42:C45"/>
    <mergeCell ref="W91:AB91"/>
    <mergeCell ref="AU18:AU21"/>
    <mergeCell ref="C47:C51"/>
    <mergeCell ref="R89:V89"/>
    <mergeCell ref="B34:B39"/>
    <mergeCell ref="C23:C26"/>
    <mergeCell ref="AS76:AS85"/>
    <mergeCell ref="AT76:AT85"/>
    <mergeCell ref="AT23:AT33"/>
    <mergeCell ref="C34:C39"/>
    <mergeCell ref="C57:C62"/>
    <mergeCell ref="A90:E90"/>
    <mergeCell ref="A34:A39"/>
    <mergeCell ref="A47:A51"/>
    <mergeCell ref="D34:D39"/>
    <mergeCell ref="A91:F91"/>
    <mergeCell ref="A70:A75"/>
    <mergeCell ref="B70:B75"/>
    <mergeCell ref="A81:A85"/>
    <mergeCell ref="B64:B69"/>
    <mergeCell ref="C64:C69"/>
    <mergeCell ref="AG7:AG8"/>
    <mergeCell ref="AD7:AD8"/>
    <mergeCell ref="D12:D16"/>
    <mergeCell ref="D18:D21"/>
    <mergeCell ref="E5:E8"/>
    <mergeCell ref="X7:X8"/>
    <mergeCell ref="U6:W6"/>
    <mergeCell ref="X6:Z6"/>
    <mergeCell ref="AE7:AE8"/>
    <mergeCell ref="AD6:AF6"/>
    <mergeCell ref="B92:E92"/>
    <mergeCell ref="B47:B51"/>
    <mergeCell ref="W95:X95"/>
    <mergeCell ref="C28:C30"/>
    <mergeCell ref="D28:D30"/>
    <mergeCell ref="H90:P90"/>
    <mergeCell ref="R90:Z90"/>
    <mergeCell ref="Q92:V92"/>
    <mergeCell ref="H91:P91"/>
    <mergeCell ref="D47:D51"/>
    <mergeCell ref="R94:U94"/>
    <mergeCell ref="N7:N8"/>
    <mergeCell ref="C5:C8"/>
    <mergeCell ref="S7:S8"/>
    <mergeCell ref="J7:J8"/>
    <mergeCell ref="G7:G8"/>
    <mergeCell ref="P7:P8"/>
    <mergeCell ref="R7:R8"/>
    <mergeCell ref="I7:I8"/>
    <mergeCell ref="T7:T8"/>
    <mergeCell ref="AG6:AI6"/>
    <mergeCell ref="AB7:AB8"/>
    <mergeCell ref="AF7:AF8"/>
    <mergeCell ref="B81:B85"/>
    <mergeCell ref="C81:C85"/>
    <mergeCell ref="D42:D45"/>
    <mergeCell ref="C10:X10"/>
    <mergeCell ref="C11:X11"/>
    <mergeCell ref="O7:O8"/>
    <mergeCell ref="AI7:AI8"/>
    <mergeCell ref="AT5:AT8"/>
    <mergeCell ref="AR7:AR8"/>
    <mergeCell ref="AK7:AK8"/>
    <mergeCell ref="I6:K6"/>
    <mergeCell ref="L6:N6"/>
    <mergeCell ref="O6:Q6"/>
    <mergeCell ref="R6:T6"/>
    <mergeCell ref="AM6:AO6"/>
    <mergeCell ref="AA7:AA8"/>
    <mergeCell ref="AP6:AR6"/>
    <mergeCell ref="AS5:AS8"/>
    <mergeCell ref="AQ7:AQ8"/>
    <mergeCell ref="AJ7:AJ8"/>
    <mergeCell ref="AO7:AO8"/>
    <mergeCell ref="AN7:AN8"/>
    <mergeCell ref="AP7:AP8"/>
    <mergeCell ref="I5:AR5"/>
    <mergeCell ref="AA6:AC6"/>
    <mergeCell ref="AC7:AC8"/>
    <mergeCell ref="AJ6:AL6"/>
    <mergeCell ref="AH7:AH8"/>
    <mergeCell ref="AL7:AL8"/>
    <mergeCell ref="AM7:AM8"/>
    <mergeCell ref="J1:S2"/>
    <mergeCell ref="A3:S3"/>
    <mergeCell ref="A5:A8"/>
    <mergeCell ref="B5:B8"/>
    <mergeCell ref="H7:H8"/>
    <mergeCell ref="A4:AI4"/>
    <mergeCell ref="Q7:Q8"/>
    <mergeCell ref="Q91:V91"/>
    <mergeCell ref="B52:B56"/>
    <mergeCell ref="C52:C56"/>
    <mergeCell ref="Z7:Z8"/>
    <mergeCell ref="U7:U8"/>
    <mergeCell ref="C31:X31"/>
    <mergeCell ref="W7:W8"/>
    <mergeCell ref="C70:C75"/>
    <mergeCell ref="V7:V8"/>
    <mergeCell ref="Y7:Y8"/>
    <mergeCell ref="K7:K8"/>
    <mergeCell ref="F7:F8"/>
    <mergeCell ref="L7:L8"/>
    <mergeCell ref="M7:M8"/>
    <mergeCell ref="D5:D8"/>
    <mergeCell ref="A76:A80"/>
    <mergeCell ref="B76:B80"/>
    <mergeCell ref="C76:C80"/>
    <mergeCell ref="A64:A69"/>
    <mergeCell ref="A57:A62"/>
    <mergeCell ref="AS18:AS22"/>
    <mergeCell ref="A12:A17"/>
    <mergeCell ref="B12:B17"/>
    <mergeCell ref="C12:C17"/>
    <mergeCell ref="B23:B33"/>
    <mergeCell ref="C40:X40"/>
    <mergeCell ref="B57:B62"/>
    <mergeCell ref="A52:A56"/>
    <mergeCell ref="AT34:AT38"/>
    <mergeCell ref="AS42:AS46"/>
    <mergeCell ref="AT42:AT46"/>
    <mergeCell ref="AS34:AS37"/>
    <mergeCell ref="C41:X41"/>
    <mergeCell ref="AT12:AT16"/>
    <mergeCell ref="C18:C22"/>
    <mergeCell ref="B18:B22"/>
    <mergeCell ref="AT18:AT22"/>
    <mergeCell ref="A42:A46"/>
    <mergeCell ref="B42:B46"/>
    <mergeCell ref="AS12:AS16"/>
    <mergeCell ref="AS23:AS33"/>
    <mergeCell ref="A23:A33"/>
    <mergeCell ref="D23:D26"/>
  </mergeCells>
  <printOptions horizontalCentered="1"/>
  <pageMargins left="0" right="0" top="0" bottom="0"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2020-04-14T13:13:42Z</dcterms:modified>
  <cp:category/>
  <cp:version/>
  <cp:contentType/>
  <cp:contentStatus/>
</cp:coreProperties>
</file>