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на 01.07.2020 г." sheetId="24" r:id="rId1"/>
  </sheets>
  <calcPr calcId="125725"/>
</workbook>
</file>

<file path=xl/calcChain.xml><?xml version="1.0" encoding="utf-8"?>
<calcChain xmlns="http://schemas.openxmlformats.org/spreadsheetml/2006/main">
  <c r="AX28" i="24"/>
  <c r="G69"/>
  <c r="I69"/>
  <c r="K69"/>
  <c r="M69"/>
  <c r="O69"/>
  <c r="Q69"/>
  <c r="S69"/>
  <c r="U69"/>
  <c r="W69"/>
  <c r="Y69"/>
  <c r="AA69"/>
  <c r="AC69"/>
  <c r="AE69"/>
  <c r="AG69"/>
  <c r="AI69"/>
  <c r="AK69"/>
  <c r="AM69"/>
  <c r="AO69"/>
  <c r="AQ69"/>
  <c r="AS69"/>
  <c r="AU69"/>
  <c r="AW69"/>
  <c r="AY69"/>
  <c r="BA69"/>
  <c r="BC69"/>
  <c r="BE69"/>
  <c r="G66"/>
  <c r="I66"/>
  <c r="K66"/>
  <c r="M66"/>
  <c r="O66"/>
  <c r="Q66"/>
  <c r="S66"/>
  <c r="U66"/>
  <c r="W66"/>
  <c r="Y66"/>
  <c r="AA66"/>
  <c r="AC66"/>
  <c r="AE66"/>
  <c r="AG66"/>
  <c r="AI66"/>
  <c r="AK66"/>
  <c r="AM66"/>
  <c r="AO66"/>
  <c r="AQ66"/>
  <c r="AS66"/>
  <c r="AU66"/>
  <c r="AW66"/>
  <c r="AY66"/>
  <c r="BA66"/>
  <c r="BC66"/>
  <c r="BE66"/>
  <c r="BF66"/>
  <c r="G64"/>
  <c r="I64"/>
  <c r="K64"/>
  <c r="M64"/>
  <c r="O64"/>
  <c r="Q64"/>
  <c r="U64"/>
  <c r="W64"/>
  <c r="Y64"/>
  <c r="AA64"/>
  <c r="AC64"/>
  <c r="AG64"/>
  <c r="AI64"/>
  <c r="AK64"/>
  <c r="AM64"/>
  <c r="AO64"/>
  <c r="AS64"/>
  <c r="AW64"/>
  <c r="I63"/>
  <c r="K63"/>
  <c r="M63"/>
  <c r="O63"/>
  <c r="Q63"/>
  <c r="U63"/>
  <c r="W63"/>
  <c r="Y63"/>
  <c r="AA63"/>
  <c r="AC63"/>
  <c r="AG63"/>
  <c r="AI63"/>
  <c r="AK63"/>
  <c r="AM63"/>
  <c r="AO63"/>
  <c r="AS63"/>
  <c r="AU63"/>
  <c r="AW63"/>
  <c r="BA63"/>
  <c r="BC63"/>
  <c r="I61"/>
  <c r="K61"/>
  <c r="M61"/>
  <c r="O61"/>
  <c r="Q61"/>
  <c r="U61"/>
  <c r="W61"/>
  <c r="Y61"/>
  <c r="AA61"/>
  <c r="AC61"/>
  <c r="AG61"/>
  <c r="AI61"/>
  <c r="AK61"/>
  <c r="AM61"/>
  <c r="AO61"/>
  <c r="AS61"/>
  <c r="AW61"/>
  <c r="G58"/>
  <c r="I58"/>
  <c r="J58"/>
  <c r="J64"/>
  <c r="K58"/>
  <c r="L58"/>
  <c r="L64"/>
  <c r="M58"/>
  <c r="N58"/>
  <c r="N64"/>
  <c r="O58"/>
  <c r="P58"/>
  <c r="P64"/>
  <c r="Q58"/>
  <c r="U58"/>
  <c r="V58"/>
  <c r="V64"/>
  <c r="W58"/>
  <c r="X58"/>
  <c r="X64"/>
  <c r="Y58"/>
  <c r="Z58"/>
  <c r="Z64"/>
  <c r="AA58"/>
  <c r="AB58"/>
  <c r="AB64"/>
  <c r="AC58"/>
  <c r="AD58"/>
  <c r="AD64"/>
  <c r="AF58"/>
  <c r="AF64"/>
  <c r="AG58"/>
  <c r="AH58"/>
  <c r="AH64"/>
  <c r="AI58"/>
  <c r="AJ58"/>
  <c r="AJ64"/>
  <c r="AK58"/>
  <c r="AL58"/>
  <c r="AL64"/>
  <c r="AM58"/>
  <c r="AN58"/>
  <c r="AN64"/>
  <c r="AO58"/>
  <c r="AS58"/>
  <c r="AT58"/>
  <c r="AT64"/>
  <c r="AV58"/>
  <c r="AV64"/>
  <c r="AW58"/>
  <c r="AX58"/>
  <c r="AX64"/>
  <c r="AX61"/>
  <c r="BB58"/>
  <c r="BB64"/>
  <c r="H57"/>
  <c r="H63"/>
  <c r="I57"/>
  <c r="J57"/>
  <c r="J63"/>
  <c r="J61"/>
  <c r="K57"/>
  <c r="L57"/>
  <c r="L63"/>
  <c r="L61"/>
  <c r="M57"/>
  <c r="N57"/>
  <c r="N63"/>
  <c r="N61"/>
  <c r="O57"/>
  <c r="P57"/>
  <c r="P63"/>
  <c r="P61"/>
  <c r="Q57"/>
  <c r="T57"/>
  <c r="T63"/>
  <c r="U57"/>
  <c r="V57"/>
  <c r="V63"/>
  <c r="V61"/>
  <c r="W57"/>
  <c r="X57"/>
  <c r="X63"/>
  <c r="X61"/>
  <c r="Y57"/>
  <c r="Z57"/>
  <c r="Z63"/>
  <c r="Z61"/>
  <c r="AA57"/>
  <c r="AB57"/>
  <c r="AB63"/>
  <c r="AB61"/>
  <c r="AC57"/>
  <c r="AF57"/>
  <c r="AF63"/>
  <c r="AF61"/>
  <c r="AG57"/>
  <c r="AH57"/>
  <c r="AH63"/>
  <c r="AH61"/>
  <c r="AI57"/>
  <c r="AJ57"/>
  <c r="AJ63"/>
  <c r="AJ61"/>
  <c r="AK57"/>
  <c r="AL57"/>
  <c r="AL63"/>
  <c r="AL61"/>
  <c r="AM57"/>
  <c r="AN57"/>
  <c r="AN63"/>
  <c r="AN61"/>
  <c r="AO57"/>
  <c r="AR57"/>
  <c r="AR63"/>
  <c r="AS57"/>
  <c r="AT57"/>
  <c r="AT63"/>
  <c r="AT61"/>
  <c r="AU57"/>
  <c r="AV57"/>
  <c r="AV63"/>
  <c r="AV61"/>
  <c r="AW57"/>
  <c r="AX57"/>
  <c r="AX63"/>
  <c r="AZ57"/>
  <c r="AZ63"/>
  <c r="BA57"/>
  <c r="BB57"/>
  <c r="BB63"/>
  <c r="BB61"/>
  <c r="BC57"/>
  <c r="BD57"/>
  <c r="BD63"/>
  <c r="N55"/>
  <c r="P55"/>
  <c r="U55"/>
  <c r="V55"/>
  <c r="X55"/>
  <c r="Z55"/>
  <c r="AC55"/>
  <c r="AG55"/>
  <c r="AJ55"/>
  <c r="AK55"/>
  <c r="AL55"/>
  <c r="AM55"/>
  <c r="AO55"/>
  <c r="AT55"/>
  <c r="AV55"/>
  <c r="AW55"/>
  <c r="BA55"/>
  <c r="G53"/>
  <c r="H53"/>
  <c r="H69"/>
  <c r="I53"/>
  <c r="J53"/>
  <c r="J69"/>
  <c r="K53"/>
  <c r="L53"/>
  <c r="L69"/>
  <c r="M53"/>
  <c r="N53"/>
  <c r="N69"/>
  <c r="O53"/>
  <c r="P53"/>
  <c r="P69"/>
  <c r="Q53"/>
  <c r="R53"/>
  <c r="R69"/>
  <c r="S53"/>
  <c r="T53"/>
  <c r="T69"/>
  <c r="U53"/>
  <c r="V53"/>
  <c r="V69"/>
  <c r="W53"/>
  <c r="X53"/>
  <c r="X69"/>
  <c r="Y53"/>
  <c r="Z53"/>
  <c r="Z69"/>
  <c r="AA53"/>
  <c r="AB53"/>
  <c r="AB69"/>
  <c r="AC53"/>
  <c r="AD53"/>
  <c r="AD69"/>
  <c r="AE53"/>
  <c r="AF53"/>
  <c r="AF69"/>
  <c r="AG53"/>
  <c r="AH53"/>
  <c r="AH69"/>
  <c r="AI53"/>
  <c r="AJ53"/>
  <c r="AJ69"/>
  <c r="AK53"/>
  <c r="AL53"/>
  <c r="AL69"/>
  <c r="AM53"/>
  <c r="AN53"/>
  <c r="AN69"/>
  <c r="AO53"/>
  <c r="AP53"/>
  <c r="AP69"/>
  <c r="AQ53"/>
  <c r="AR53"/>
  <c r="AR69"/>
  <c r="AS53"/>
  <c r="AT53"/>
  <c r="AT69"/>
  <c r="AU53"/>
  <c r="AV53"/>
  <c r="AV69"/>
  <c r="AW53"/>
  <c r="AX53"/>
  <c r="AX69"/>
  <c r="AY53"/>
  <c r="AZ53"/>
  <c r="AZ69"/>
  <c r="BA53"/>
  <c r="BB53"/>
  <c r="BB69"/>
  <c r="BC53"/>
  <c r="BD53"/>
  <c r="BD69"/>
  <c r="BE53"/>
  <c r="BF53"/>
  <c r="BF69"/>
  <c r="G50"/>
  <c r="H50"/>
  <c r="H66"/>
  <c r="I50"/>
  <c r="J50"/>
  <c r="J66"/>
  <c r="K50"/>
  <c r="L50"/>
  <c r="L66"/>
  <c r="M50"/>
  <c r="N50"/>
  <c r="N66"/>
  <c r="O50"/>
  <c r="P50"/>
  <c r="P66"/>
  <c r="Q50"/>
  <c r="R50"/>
  <c r="R66"/>
  <c r="S50"/>
  <c r="T50"/>
  <c r="T66"/>
  <c r="U50"/>
  <c r="V50"/>
  <c r="V66"/>
  <c r="W50"/>
  <c r="X50"/>
  <c r="X66"/>
  <c r="Y50"/>
  <c r="Z50"/>
  <c r="Z66"/>
  <c r="AA50"/>
  <c r="AB50"/>
  <c r="AB66"/>
  <c r="AC50"/>
  <c r="AD50"/>
  <c r="AD66"/>
  <c r="AE50"/>
  <c r="AF50"/>
  <c r="AF66"/>
  <c r="AG50"/>
  <c r="AH50"/>
  <c r="AH66"/>
  <c r="AI50"/>
  <c r="AJ50"/>
  <c r="AJ66"/>
  <c r="AK50"/>
  <c r="AL50"/>
  <c r="AL66"/>
  <c r="AM50"/>
  <c r="AN50"/>
  <c r="AN66"/>
  <c r="AO50"/>
  <c r="AP50"/>
  <c r="AP66"/>
  <c r="AQ50"/>
  <c r="AR50"/>
  <c r="AR66"/>
  <c r="AS50"/>
  <c r="AT50"/>
  <c r="AT66"/>
  <c r="AU50"/>
  <c r="AV50"/>
  <c r="AV66"/>
  <c r="AW50"/>
  <c r="AX50"/>
  <c r="AX66"/>
  <c r="AY50"/>
  <c r="AZ50"/>
  <c r="AZ66"/>
  <c r="BA50"/>
  <c r="BB50"/>
  <c r="BB66"/>
  <c r="BC50"/>
  <c r="BD50"/>
  <c r="BD66"/>
  <c r="F46"/>
  <c r="F44"/>
  <c r="F50"/>
  <c r="F66"/>
  <c r="BB47"/>
  <c r="AX49"/>
  <c r="F18"/>
  <c r="F48"/>
  <c r="F28"/>
  <c r="F58"/>
  <c r="F64"/>
  <c r="F61"/>
  <c r="BB17"/>
  <c r="BB55"/>
  <c r="BB29"/>
  <c r="BB37"/>
  <c r="BB35"/>
  <c r="AV49"/>
  <c r="AV47"/>
  <c r="AV17"/>
  <c r="AK49"/>
  <c r="H48"/>
  <c r="I48"/>
  <c r="J48"/>
  <c r="K48"/>
  <c r="L48"/>
  <c r="M48"/>
  <c r="N48"/>
  <c r="O48"/>
  <c r="P48"/>
  <c r="Q48"/>
  <c r="T48"/>
  <c r="U48"/>
  <c r="V48"/>
  <c r="W48"/>
  <c r="X48"/>
  <c r="Y48"/>
  <c r="Z48"/>
  <c r="AA48"/>
  <c r="AB48"/>
  <c r="AC48"/>
  <c r="AF48"/>
  <c r="AG48"/>
  <c r="AH48"/>
  <c r="AI48"/>
  <c r="AJ48"/>
  <c r="AK48"/>
  <c r="AL48"/>
  <c r="AN48"/>
  <c r="AO48"/>
  <c r="AR48"/>
  <c r="AS48"/>
  <c r="AT48"/>
  <c r="AU48"/>
  <c r="AV48"/>
  <c r="AZ48"/>
  <c r="BA48"/>
  <c r="BB48"/>
  <c r="BC48"/>
  <c r="BD48"/>
  <c r="BA47"/>
  <c r="F19"/>
  <c r="F20"/>
  <c r="F21"/>
  <c r="F22"/>
  <c r="F23"/>
  <c r="F24"/>
  <c r="F25"/>
  <c r="F26"/>
  <c r="F27"/>
  <c r="AX48"/>
  <c r="F42"/>
  <c r="F43"/>
  <c r="F41"/>
  <c r="AB17"/>
  <c r="AB47"/>
  <c r="AB49"/>
  <c r="V49"/>
  <c r="AX31"/>
  <c r="AX17"/>
  <c r="AX47"/>
  <c r="I49"/>
  <c r="J49"/>
  <c r="K49"/>
  <c r="R49"/>
  <c r="S49"/>
  <c r="T49"/>
  <c r="AD49"/>
  <c r="AE49"/>
  <c r="AF49"/>
  <c r="AP49"/>
  <c r="AQ49"/>
  <c r="AR49"/>
  <c r="AT49"/>
  <c r="AU49"/>
  <c r="AY49"/>
  <c r="AZ49"/>
  <c r="BA49"/>
  <c r="BC49"/>
  <c r="BD49"/>
  <c r="Q17"/>
  <c r="Q47"/>
  <c r="Q49"/>
  <c r="R28"/>
  <c r="R58"/>
  <c r="R64"/>
  <c r="S28"/>
  <c r="S58"/>
  <c r="S64"/>
  <c r="T28"/>
  <c r="T58"/>
  <c r="T64"/>
  <c r="W17"/>
  <c r="W47"/>
  <c r="W49"/>
  <c r="Z47"/>
  <c r="AD28"/>
  <c r="AE28"/>
  <c r="AE58"/>
  <c r="AE64"/>
  <c r="AF28"/>
  <c r="AI17"/>
  <c r="AI55"/>
  <c r="AP28"/>
  <c r="AP58"/>
  <c r="AP64"/>
  <c r="AQ28"/>
  <c r="AQ58"/>
  <c r="AQ64"/>
  <c r="AR28"/>
  <c r="AR17"/>
  <c r="AT28"/>
  <c r="AU28"/>
  <c r="AU58"/>
  <c r="AU64"/>
  <c r="AU61"/>
  <c r="AY28"/>
  <c r="AY58"/>
  <c r="AY64"/>
  <c r="AZ28"/>
  <c r="AZ17"/>
  <c r="BA28"/>
  <c r="BA58"/>
  <c r="BA64"/>
  <c r="BA61"/>
  <c r="BB49"/>
  <c r="BC28"/>
  <c r="BC58"/>
  <c r="BC64"/>
  <c r="BC61"/>
  <c r="BD28"/>
  <c r="BD17"/>
  <c r="AY18"/>
  <c r="AY48"/>
  <c r="AY32"/>
  <c r="F36"/>
  <c r="F37"/>
  <c r="F40"/>
  <c r="F38"/>
  <c r="G34"/>
  <c r="AV29"/>
  <c r="F34"/>
  <c r="AO29"/>
  <c r="AC29"/>
  <c r="AB29"/>
  <c r="F11"/>
  <c r="G11"/>
  <c r="I11"/>
  <c r="J11"/>
  <c r="L11"/>
  <c r="M11"/>
  <c r="O11"/>
  <c r="P11"/>
  <c r="R11"/>
  <c r="S11"/>
  <c r="U11"/>
  <c r="V11"/>
  <c r="X11"/>
  <c r="Y11"/>
  <c r="AA11"/>
  <c r="AB11"/>
  <c r="AD11"/>
  <c r="AE11"/>
  <c r="AG11"/>
  <c r="AH11"/>
  <c r="AJ11"/>
  <c r="AK11"/>
  <c r="AM11"/>
  <c r="AN11"/>
  <c r="AP11"/>
  <c r="AQ11"/>
  <c r="AS11"/>
  <c r="AT11"/>
  <c r="AU11"/>
  <c r="AV11"/>
  <c r="AX11"/>
  <c r="AY11"/>
  <c r="AZ11"/>
  <c r="BB11"/>
  <c r="BC11"/>
  <c r="BE11"/>
  <c r="BF11"/>
  <c r="I17"/>
  <c r="I47"/>
  <c r="J17"/>
  <c r="J47"/>
  <c r="K17"/>
  <c r="K47"/>
  <c r="L17"/>
  <c r="L47"/>
  <c r="M17"/>
  <c r="M47"/>
  <c r="O17"/>
  <c r="O47"/>
  <c r="P17"/>
  <c r="P47"/>
  <c r="P49"/>
  <c r="T17"/>
  <c r="T47"/>
  <c r="U47"/>
  <c r="V47"/>
  <c r="AF17"/>
  <c r="AF47"/>
  <c r="AH17"/>
  <c r="AH47"/>
  <c r="AN17"/>
  <c r="AN55"/>
  <c r="AS17"/>
  <c r="AS47"/>
  <c r="AT17"/>
  <c r="AT47"/>
  <c r="AU17"/>
  <c r="AU47"/>
  <c r="BC17"/>
  <c r="BC47"/>
  <c r="R18"/>
  <c r="R48"/>
  <c r="S18"/>
  <c r="S17"/>
  <c r="S47"/>
  <c r="G19"/>
  <c r="R19"/>
  <c r="AD19"/>
  <c r="AP19"/>
  <c r="BE19"/>
  <c r="AE19"/>
  <c r="AQ19"/>
  <c r="BF19"/>
  <c r="AC47"/>
  <c r="I29"/>
  <c r="J29"/>
  <c r="K29"/>
  <c r="L29"/>
  <c r="M29"/>
  <c r="O29"/>
  <c r="P29"/>
  <c r="Q29"/>
  <c r="T29"/>
  <c r="U29"/>
  <c r="V29"/>
  <c r="W29"/>
  <c r="X29"/>
  <c r="Y29"/>
  <c r="Z29"/>
  <c r="AA29"/>
  <c r="AF29"/>
  <c r="AG29"/>
  <c r="AH29"/>
  <c r="AI29"/>
  <c r="AJ29"/>
  <c r="AK29"/>
  <c r="AK47"/>
  <c r="AL29"/>
  <c r="AM29"/>
  <c r="AN29"/>
  <c r="AR29"/>
  <c r="AS29"/>
  <c r="AT29"/>
  <c r="AU29"/>
  <c r="AY29"/>
  <c r="AZ29"/>
  <c r="BC29"/>
  <c r="BD29"/>
  <c r="F30"/>
  <c r="R30"/>
  <c r="R29"/>
  <c r="S30"/>
  <c r="G30"/>
  <c r="G29"/>
  <c r="H29"/>
  <c r="AD30"/>
  <c r="AD29"/>
  <c r="AE30"/>
  <c r="AE29"/>
  <c r="AP30"/>
  <c r="AP29"/>
  <c r="AQ30"/>
  <c r="AQ29"/>
  <c r="G31"/>
  <c r="AX29"/>
  <c r="AA32"/>
  <c r="G32"/>
  <c r="Y17"/>
  <c r="Y47"/>
  <c r="Y49"/>
  <c r="F31"/>
  <c r="AA17"/>
  <c r="AA55"/>
  <c r="F29"/>
  <c r="F33"/>
  <c r="F32"/>
  <c r="AY17"/>
  <c r="AY55"/>
  <c r="H31"/>
  <c r="H28"/>
  <c r="H58"/>
  <c r="H64"/>
  <c r="H61"/>
  <c r="AL49"/>
  <c r="AL47"/>
  <c r="N31"/>
  <c r="N29"/>
  <c r="N17"/>
  <c r="N47"/>
  <c r="S48"/>
  <c r="N49"/>
  <c r="BD47"/>
  <c r="BD55"/>
  <c r="AZ47"/>
  <c r="AZ55"/>
  <c r="AR47"/>
  <c r="AR55"/>
  <c r="T61"/>
  <c r="F53"/>
  <c r="F69"/>
  <c r="F57"/>
  <c r="F63"/>
  <c r="AX55"/>
  <c r="AH55"/>
  <c r="AF55"/>
  <c r="AB55"/>
  <c r="T55"/>
  <c r="L55"/>
  <c r="J55"/>
  <c r="R57"/>
  <c r="R63"/>
  <c r="R61"/>
  <c r="BD58"/>
  <c r="BD64"/>
  <c r="AZ58"/>
  <c r="AZ64"/>
  <c r="AZ61"/>
  <c r="AR58"/>
  <c r="AR64"/>
  <c r="AR61"/>
  <c r="F17"/>
  <c r="AY47"/>
  <c r="AA47"/>
  <c r="S29"/>
  <c r="R17"/>
  <c r="AR11"/>
  <c r="T11"/>
  <c r="Q11"/>
  <c r="N11"/>
  <c r="K11"/>
  <c r="H11"/>
  <c r="AI47"/>
  <c r="BC55"/>
  <c r="AU55"/>
  <c r="AS55"/>
  <c r="Y55"/>
  <c r="W55"/>
  <c r="S55"/>
  <c r="Q55"/>
  <c r="O55"/>
  <c r="M55"/>
  <c r="K55"/>
  <c r="I55"/>
  <c r="AY57"/>
  <c r="AY63"/>
  <c r="AY61"/>
  <c r="S57"/>
  <c r="S63"/>
  <c r="S61"/>
  <c r="W11"/>
  <c r="F49"/>
  <c r="G49"/>
  <c r="G18"/>
  <c r="G57"/>
  <c r="G63"/>
  <c r="G61"/>
  <c r="AE18"/>
  <c r="AE57"/>
  <c r="AE63"/>
  <c r="AE61"/>
  <c r="AD18"/>
  <c r="AD57"/>
  <c r="AD63"/>
  <c r="AD61"/>
  <c r="F35"/>
  <c r="R47"/>
  <c r="R55"/>
  <c r="F47"/>
  <c r="F55"/>
  <c r="H49"/>
  <c r="AQ18"/>
  <c r="AQ57"/>
  <c r="AQ63"/>
  <c r="AQ61"/>
  <c r="AE48"/>
  <c r="AE17"/>
  <c r="AP18"/>
  <c r="AP57"/>
  <c r="AP63"/>
  <c r="AP61"/>
  <c r="AD48"/>
  <c r="AD17"/>
  <c r="G48"/>
  <c r="G17"/>
  <c r="G55"/>
  <c r="AE47"/>
  <c r="AE55"/>
  <c r="AD47"/>
  <c r="AD55"/>
  <c r="G47"/>
  <c r="H47"/>
  <c r="H17"/>
  <c r="H55"/>
  <c r="AP17"/>
  <c r="AP48"/>
  <c r="BE18"/>
  <c r="BE57"/>
  <c r="BE63"/>
  <c r="AQ48"/>
  <c r="AQ17"/>
  <c r="BF18"/>
  <c r="BF57"/>
  <c r="BF63"/>
  <c r="AQ47"/>
  <c r="AQ55"/>
  <c r="AP47"/>
  <c r="AP55"/>
  <c r="BF17"/>
  <c r="BF55"/>
  <c r="BF49"/>
  <c r="BE49"/>
  <c r="BE17"/>
  <c r="BE55"/>
</calcChain>
</file>

<file path=xl/sharedStrings.xml><?xml version="1.0" encoding="utf-8"?>
<sst xmlns="http://schemas.openxmlformats.org/spreadsheetml/2006/main" count="187" uniqueCount="97">
  <si>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</si>
  <si>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</si>
  <si>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</si>
  <si>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</si>
  <si>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</si>
  <si>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</si>
  <si>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</si>
  <si>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</si>
  <si>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</si>
  <si>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</si>
  <si>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</si>
  <si>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</si>
  <si>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</si>
  <si>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</si>
  <si>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</si>
  <si>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</si>
  <si>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</si>
  <si>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</si>
  <si>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</si>
  <si>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</si>
  <si>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2017 год (проверка)</t>
  </si>
  <si>
    <t>МКУ УЖКХ</t>
  </si>
  <si>
    <t>Источники финансирования</t>
  </si>
  <si>
    <t>План</t>
  </si>
  <si>
    <t>Факт</t>
  </si>
  <si>
    <t xml:space="preserve"> Объем финансирования на год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</si>
  <si>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</si>
  <si>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</si>
  <si>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</si>
  <si>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</si>
  <si>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</si>
  <si>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</si>
  <si>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1,2,3</t>
  </si>
  <si>
    <t>Исп-е в %</t>
  </si>
  <si>
    <t xml:space="preserve">Ответственный исполнитель </t>
  </si>
  <si>
    <t>№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</si>
  <si>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</si>
  <si>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</si>
  <si>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</si>
  <si>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</si>
  <si>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</si>
  <si>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</si>
  <si>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1.1.1.</t>
  </si>
  <si>
    <t>Мероприятия по капитальному ремонту объектов коммунальной инфраструктуры города Урай.</t>
  </si>
  <si>
    <t>всего:</t>
  </si>
  <si>
    <t>бюджет ХМАО-Югры</t>
  </si>
  <si>
    <t>Бюджет городского округа г.Урай</t>
  </si>
  <si>
    <t>Итого по программе:</t>
  </si>
  <si>
    <t>1.3.</t>
  </si>
  <si>
    <t>Капитальный ремонт объектов водоотведения</t>
  </si>
  <si>
    <t>1.1.1.1.</t>
  </si>
  <si>
    <t>2.</t>
  </si>
  <si>
    <t>4.</t>
  </si>
  <si>
    <t>Мероприятия по актуализации схем системы коммунальной инфраструктуры города Урай Ханты-Мансийского автономного округа Югры</t>
  </si>
  <si>
    <t>Выполнение работ по актуализации «Схемы водоснабжения и водоотведения территории города Урай»</t>
  </si>
  <si>
    <t xml:space="preserve">МКУ УЖКХ, </t>
  </si>
  <si>
    <t xml:space="preserve">1.1.1-
1.1.7.
</t>
  </si>
  <si>
    <t>Цель 1</t>
  </si>
  <si>
    <t>1. Снижение энергозатрат, повышение энергоэффективности и надежности функционирования систем жизнеобеспечения населения.</t>
  </si>
  <si>
    <t xml:space="preserve">Задача 1. </t>
  </si>
  <si>
    <t>1. Снижение издержек на производство, транспортировку коммунальных услуг и повышение энергоэффективности функционирования систем коммунальной инфраструктуры.</t>
  </si>
  <si>
    <t>Капитальный ремонт коммунальной инфраструктуры города Урай.</t>
  </si>
  <si>
    <t xml:space="preserve">1.1.1-
1.1.3.
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</si>
  <si>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</si>
  <si>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</si>
  <si>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</si>
  <si>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</si>
  <si>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</si>
  <si>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Начальник  МКУ "Управление ЖКХ г.Урай"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</si>
  <si>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</si>
  <si>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</si>
  <si>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</si>
  <si>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</si>
  <si>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>Капитальный  ремонт  коммунальной инфраструктуры города Урай (1-7)</t>
  </si>
  <si>
    <t>Выполнение работ по актуализации схем систем коммунальной инфраструктуры муниципального образования город Урай»(1-3)</t>
  </si>
  <si>
    <t>Реконструкция и строительство объектов коммунальной инфраструктуры города Урай. (1.-3.)</t>
  </si>
  <si>
    <t>МКУ "УКС города Урай"</t>
  </si>
  <si>
    <t xml:space="preserve">МКУ "УЖКХ города Урай" </t>
  </si>
  <si>
    <t>Инвестиции в объекты муниципальной собственности</t>
  </si>
  <si>
    <t>Всего:</t>
  </si>
  <si>
    <t>Федеральный бюджет</t>
  </si>
  <si>
    <t>Бюджет ХМАО-Югры</t>
  </si>
  <si>
    <t>Местный бюджет</t>
  </si>
  <si>
    <t>Внебюджетные средства</t>
  </si>
  <si>
    <t>Прочие расходы</t>
  </si>
  <si>
    <t>В том числе :</t>
  </si>
  <si>
    <t xml:space="preserve">Ответственный исполнитель
(МКУ «УЖКХ города Урай»)
</t>
  </si>
  <si>
    <t>Соисполнитель 1 (МКУ "УКС города Урай")</t>
  </si>
  <si>
    <t>Иные источники финансирования</t>
  </si>
  <si>
    <t>МКУ "УЖКХ города Урай"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</si>
  <si>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</si>
  <si>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</si>
  <si>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Согласовано:</t>
  </si>
  <si>
    <t>Комитет по финансам администрации города Урай</t>
  </si>
  <si>
    <t>Исполняющий обязанности председателя Комитета по финансам</t>
  </si>
  <si>
    <t>________________________ Л.В. Зорина</t>
  </si>
  <si>
    <t xml:space="preserve"> муниципальной программы "Капитальный ремонт и реконструкция систем коммунальной инфраструктуры города Урай" на 2014-2020 годы" за январь -июнь  2020 года.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</si>
</sst>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74" formatCode="0.0"/>
    <numFmt numFmtId="175" formatCode="#,##0.0"/>
    <numFmt numFmtId="189" formatCode="_-* #,##0.000_р_._-;\-* #,##0.000_р_._-;_-* &quot;-&quot;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0">
    <xf numFmtId="0" fontId="0" fillId="0" borderId="0" xfId="0"/>
    <xf numFmtId="0" fontId="7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175" fontId="12" fillId="0" borderId="1" xfId="0" applyNumberFormat="1" applyFont="1" applyFill="1" applyBorder="1" applyAlignment="1">
      <alignment horizontal="center" vertical="center"/>
    </xf>
    <xf numFmtId="175" fontId="12" fillId="0" borderId="2" xfId="0" applyNumberFormat="1" applyFont="1" applyFill="1" applyBorder="1" applyAlignment="1">
      <alignment horizontal="center" vertical="center"/>
    </xf>
    <xf numFmtId="175" fontId="12" fillId="0" borderId="3" xfId="0" applyNumberFormat="1" applyFont="1" applyFill="1" applyBorder="1" applyAlignment="1">
      <alignment horizontal="center" vertical="center"/>
    </xf>
    <xf numFmtId="175" fontId="12" fillId="0" borderId="4" xfId="0" applyNumberFormat="1" applyFont="1" applyFill="1" applyBorder="1" applyAlignment="1">
      <alignment horizontal="center" vertical="center"/>
    </xf>
    <xf numFmtId="175" fontId="12" fillId="0" borderId="5" xfId="0" applyNumberFormat="1" applyFont="1" applyFill="1" applyBorder="1" applyAlignment="1">
      <alignment horizontal="center" vertical="center"/>
    </xf>
    <xf numFmtId="175" fontId="13" fillId="0" borderId="6" xfId="0" applyNumberFormat="1" applyFont="1" applyFill="1" applyBorder="1"/>
    <xf numFmtId="0" fontId="7" fillId="0" borderId="7" xfId="0" applyFont="1" applyFill="1" applyBorder="1"/>
    <xf numFmtId="175" fontId="12" fillId="0" borderId="7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/>
    <xf numFmtId="174" fontId="6" fillId="0" borderId="0" xfId="0" applyNumberFormat="1" applyFont="1" applyFill="1" applyBorder="1"/>
    <xf numFmtId="174" fontId="16" fillId="0" borderId="0" xfId="0" applyNumberFormat="1" applyFont="1" applyFill="1" applyBorder="1"/>
    <xf numFmtId="174" fontId="7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174" fontId="6" fillId="0" borderId="9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4" fontId="19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0" fillId="0" borderId="0" xfId="0" applyFill="1"/>
    <xf numFmtId="175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/>
    <xf numFmtId="0" fontId="2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7" fillId="0" borderId="8" xfId="0" applyFont="1" applyFill="1" applyBorder="1"/>
    <xf numFmtId="49" fontId="3" fillId="0" borderId="26" xfId="0" applyNumberFormat="1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5" fontId="12" fillId="0" borderId="8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175" fontId="12" fillId="0" borderId="26" xfId="0" applyNumberFormat="1" applyFont="1" applyFill="1" applyBorder="1" applyAlignment="1">
      <alignment horizontal="center" vertical="center"/>
    </xf>
    <xf numFmtId="175" fontId="12" fillId="0" borderId="28" xfId="0" applyNumberFormat="1" applyFont="1" applyFill="1" applyBorder="1" applyAlignment="1">
      <alignment horizontal="center" vertical="center"/>
    </xf>
    <xf numFmtId="175" fontId="12" fillId="0" borderId="29" xfId="0" applyNumberFormat="1" applyFont="1" applyFill="1" applyBorder="1" applyAlignment="1">
      <alignment horizontal="center" vertical="center"/>
    </xf>
    <xf numFmtId="175" fontId="12" fillId="0" borderId="25" xfId="0" applyNumberFormat="1" applyFont="1" applyFill="1" applyBorder="1" applyAlignment="1">
      <alignment horizontal="center" vertical="center"/>
    </xf>
    <xf numFmtId="175" fontId="12" fillId="0" borderId="30" xfId="0" applyNumberFormat="1" applyFont="1" applyFill="1" applyBorder="1" applyAlignment="1">
      <alignment horizontal="center" vertical="center"/>
    </xf>
    <xf numFmtId="175" fontId="12" fillId="0" borderId="24" xfId="0" applyNumberFormat="1" applyFont="1" applyFill="1" applyBorder="1" applyAlignment="1">
      <alignment horizontal="center" vertical="center"/>
    </xf>
    <xf numFmtId="175" fontId="12" fillId="0" borderId="31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175" fontId="13" fillId="0" borderId="0" xfId="0" applyNumberFormat="1" applyFont="1" applyFill="1" applyBorder="1"/>
    <xf numFmtId="0" fontId="13" fillId="0" borderId="0" xfId="0" applyFont="1" applyFill="1" applyBorder="1"/>
    <xf numFmtId="11" fontId="14" fillId="0" borderId="18" xfId="0" applyNumberFormat="1" applyFont="1" applyFill="1" applyBorder="1" applyAlignment="1">
      <alignment vertical="center" wrapText="1"/>
    </xf>
    <xf numFmtId="11" fontId="14" fillId="0" borderId="17" xfId="0" applyNumberFormat="1" applyFont="1" applyFill="1" applyBorder="1" applyAlignment="1">
      <alignment vertical="center" wrapText="1"/>
    </xf>
    <xf numFmtId="11" fontId="23" fillId="0" borderId="32" xfId="0" applyNumberFormat="1" applyFont="1" applyFill="1" applyBorder="1" applyAlignment="1">
      <alignment vertical="center" wrapText="1"/>
    </xf>
    <xf numFmtId="11" fontId="23" fillId="0" borderId="33" xfId="0" applyNumberFormat="1" applyFont="1" applyFill="1" applyBorder="1" applyAlignment="1">
      <alignment vertical="center" wrapText="1"/>
    </xf>
    <xf numFmtId="11" fontId="23" fillId="0" borderId="18" xfId="0" applyNumberFormat="1" applyFont="1" applyFill="1" applyBorder="1" applyAlignment="1">
      <alignment vertical="center" wrapText="1"/>
    </xf>
    <xf numFmtId="11" fontId="23" fillId="0" borderId="34" xfId="0" applyNumberFormat="1" applyFont="1" applyFill="1" applyBorder="1" applyAlignment="1">
      <alignment vertical="center" wrapText="1"/>
    </xf>
    <xf numFmtId="11" fontId="14" fillId="0" borderId="18" xfId="0" applyNumberFormat="1" applyFont="1" applyFill="1" applyBorder="1" applyAlignment="1">
      <alignment vertical="top" wrapText="1"/>
    </xf>
    <xf numFmtId="11" fontId="14" fillId="0" borderId="16" xfId="0" applyNumberFormat="1" applyFont="1" applyFill="1" applyBorder="1" applyAlignment="1">
      <alignment vertical="top" wrapText="1"/>
    </xf>
    <xf numFmtId="0" fontId="13" fillId="0" borderId="18" xfId="0" applyFont="1" applyFill="1" applyBorder="1"/>
    <xf numFmtId="175" fontId="13" fillId="0" borderId="34" xfId="0" applyNumberFormat="1" applyFont="1" applyFill="1" applyBorder="1"/>
    <xf numFmtId="0" fontId="27" fillId="0" borderId="35" xfId="0" applyFont="1" applyFill="1" applyBorder="1" applyAlignment="1">
      <alignment horizontal="center" vertical="center" wrapText="1"/>
    </xf>
    <xf numFmtId="11" fontId="23" fillId="0" borderId="16" xfId="0" applyNumberFormat="1" applyFont="1" applyFill="1" applyBorder="1" applyAlignment="1">
      <alignment vertical="top" wrapText="1"/>
    </xf>
    <xf numFmtId="11" fontId="23" fillId="0" borderId="36" xfId="0" applyNumberFormat="1" applyFont="1" applyFill="1" applyBorder="1" applyAlignment="1">
      <alignment vertical="top" wrapText="1"/>
    </xf>
    <xf numFmtId="175" fontId="12" fillId="0" borderId="37" xfId="0" applyNumberFormat="1" applyFont="1" applyFill="1" applyBorder="1" applyAlignment="1">
      <alignment horizontal="center" vertical="center"/>
    </xf>
    <xf numFmtId="175" fontId="12" fillId="0" borderId="38" xfId="0" applyNumberFormat="1" applyFont="1" applyFill="1" applyBorder="1" applyAlignment="1">
      <alignment horizontal="center" vertical="center"/>
    </xf>
    <xf numFmtId="175" fontId="12" fillId="0" borderId="39" xfId="0" applyNumberFormat="1" applyFont="1" applyFill="1" applyBorder="1" applyAlignment="1">
      <alignment horizontal="center" vertical="center"/>
    </xf>
    <xf numFmtId="175" fontId="12" fillId="0" borderId="40" xfId="0" applyNumberFormat="1" applyFont="1" applyFill="1" applyBorder="1" applyAlignment="1">
      <alignment horizontal="center" vertical="center"/>
    </xf>
    <xf numFmtId="0" fontId="13" fillId="0" borderId="8" xfId="0" applyFont="1" applyFill="1" applyBorder="1"/>
    <xf numFmtId="175" fontId="13" fillId="0" borderId="31" xfId="0" applyNumberFormat="1" applyFont="1" applyFill="1" applyBorder="1"/>
    <xf numFmtId="0" fontId="6" fillId="0" borderId="41" xfId="0" applyFont="1" applyFill="1" applyBorder="1" applyAlignment="1">
      <alignment vertical="center" wrapText="1"/>
    </xf>
    <xf numFmtId="175" fontId="6" fillId="0" borderId="42" xfId="0" applyNumberFormat="1" applyFont="1" applyFill="1" applyBorder="1" applyAlignment="1">
      <alignment horizontal="center" vertical="center"/>
    </xf>
    <xf numFmtId="175" fontId="6" fillId="0" borderId="9" xfId="0" applyNumberFormat="1" applyFont="1" applyFill="1" applyBorder="1" applyAlignment="1">
      <alignment horizontal="center" vertical="center"/>
    </xf>
    <xf numFmtId="174" fontId="6" fillId="0" borderId="43" xfId="0" applyNumberFormat="1" applyFont="1" applyFill="1" applyBorder="1" applyAlignment="1">
      <alignment horizontal="center" vertical="center"/>
    </xf>
    <xf numFmtId="174" fontId="6" fillId="0" borderId="42" xfId="0" applyNumberFormat="1" applyFont="1" applyFill="1" applyBorder="1" applyAlignment="1">
      <alignment horizontal="center" vertical="center"/>
    </xf>
    <xf numFmtId="174" fontId="6" fillId="0" borderId="9" xfId="0" applyNumberFormat="1" applyFont="1" applyFill="1" applyBorder="1" applyAlignment="1">
      <alignment horizontal="center" vertical="center"/>
    </xf>
    <xf numFmtId="174" fontId="6" fillId="0" borderId="44" xfId="0" applyNumberFormat="1" applyFont="1" applyFill="1" applyBorder="1" applyAlignment="1">
      <alignment horizontal="center" vertical="center"/>
    </xf>
    <xf numFmtId="174" fontId="6" fillId="0" borderId="45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46" xfId="0" applyNumberFormat="1" applyFont="1" applyFill="1" applyBorder="1" applyAlignment="1">
      <alignment horizontal="center" vertical="center"/>
    </xf>
    <xf numFmtId="174" fontId="6" fillId="0" borderId="47" xfId="0" applyNumberFormat="1" applyFont="1" applyFill="1" applyBorder="1" applyAlignment="1">
      <alignment horizontal="center" vertical="center"/>
    </xf>
    <xf numFmtId="174" fontId="6" fillId="0" borderId="26" xfId="0" applyNumberFormat="1" applyFont="1" applyFill="1" applyBorder="1" applyAlignment="1">
      <alignment horizontal="center" vertical="center"/>
    </xf>
    <xf numFmtId="174" fontId="6" fillId="0" borderId="2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175" fontId="6" fillId="0" borderId="48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4" fontId="14" fillId="0" borderId="49" xfId="0" applyNumberFormat="1" applyFont="1" applyFill="1" applyBorder="1" applyAlignment="1">
      <alignment horizontal="center" vertical="center"/>
    </xf>
    <xf numFmtId="174" fontId="6" fillId="0" borderId="48" xfId="0" applyNumberFormat="1" applyFont="1" applyFill="1" applyBorder="1" applyAlignment="1">
      <alignment horizontal="center" vertical="center"/>
    </xf>
    <xf numFmtId="174" fontId="6" fillId="0" borderId="49" xfId="0" applyNumberFormat="1" applyFont="1" applyFill="1" applyBorder="1" applyAlignment="1">
      <alignment horizontal="center" vertical="center"/>
    </xf>
    <xf numFmtId="174" fontId="6" fillId="0" borderId="15" xfId="0" applyNumberFormat="1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>
      <alignment horizontal="center" vertical="center"/>
    </xf>
    <xf numFmtId="174" fontId="14" fillId="0" borderId="46" xfId="0" applyNumberFormat="1" applyFont="1" applyFill="1" applyBorder="1" applyAlignment="1">
      <alignment horizontal="center" vertical="center"/>
    </xf>
    <xf numFmtId="175" fontId="2" fillId="0" borderId="50" xfId="0" applyNumberFormat="1" applyFont="1" applyFill="1" applyBorder="1" applyAlignment="1">
      <alignment horizontal="center" vertical="center"/>
    </xf>
    <xf numFmtId="175" fontId="7" fillId="0" borderId="51" xfId="0" applyNumberFormat="1" applyFont="1" applyFill="1" applyBorder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/>
    </xf>
    <xf numFmtId="174" fontId="25" fillId="0" borderId="49" xfId="0" applyNumberFormat="1" applyFont="1" applyFill="1" applyBorder="1" applyAlignment="1">
      <alignment horizontal="center"/>
    </xf>
    <xf numFmtId="175" fontId="2" fillId="0" borderId="22" xfId="0" applyNumberFormat="1" applyFont="1" applyFill="1" applyBorder="1" applyAlignment="1">
      <alignment horizontal="center" vertical="center"/>
    </xf>
    <xf numFmtId="175" fontId="7" fillId="0" borderId="2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4" fontId="6" fillId="0" borderId="49" xfId="0" applyNumberFormat="1" applyFont="1" applyFill="1" applyBorder="1" applyAlignment="1">
      <alignment horizontal="right"/>
    </xf>
    <xf numFmtId="174" fontId="6" fillId="0" borderId="48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6" fillId="0" borderId="46" xfId="0" applyNumberFormat="1" applyFont="1" applyFill="1" applyBorder="1" applyAlignment="1">
      <alignment horizontal="right"/>
    </xf>
    <xf numFmtId="174" fontId="6" fillId="0" borderId="45" xfId="0" applyNumberFormat="1" applyFont="1" applyFill="1" applyBorder="1" applyAlignment="1">
      <alignment horizontal="right"/>
    </xf>
    <xf numFmtId="174" fontId="6" fillId="0" borderId="10" xfId="0" applyNumberFormat="1" applyFont="1" applyFill="1" applyBorder="1"/>
    <xf numFmtId="174" fontId="6" fillId="0" borderId="15" xfId="0" applyNumberFormat="1" applyFont="1" applyFill="1" applyBorder="1"/>
    <xf numFmtId="174" fontId="6" fillId="0" borderId="48" xfId="0" applyNumberFormat="1" applyFont="1" applyFill="1" applyBorder="1"/>
    <xf numFmtId="174" fontId="6" fillId="0" borderId="49" xfId="0" applyNumberFormat="1" applyFont="1" applyFill="1" applyBorder="1"/>
    <xf numFmtId="174" fontId="6" fillId="0" borderId="45" xfId="0" applyNumberFormat="1" applyFont="1" applyFill="1" applyBorder="1"/>
    <xf numFmtId="174" fontId="6" fillId="0" borderId="46" xfId="0" applyNumberFormat="1" applyFont="1" applyFill="1" applyBorder="1"/>
    <xf numFmtId="175" fontId="6" fillId="0" borderId="48" xfId="0" applyNumberFormat="1" applyFont="1" applyFill="1" applyBorder="1"/>
    <xf numFmtId="175" fontId="6" fillId="0" borderId="10" xfId="0" applyNumberFormat="1" applyFont="1" applyFill="1" applyBorder="1"/>
    <xf numFmtId="0" fontId="0" fillId="0" borderId="36" xfId="0" applyFill="1" applyBorder="1" applyAlignment="1">
      <alignment horizontal="center" vertical="center" wrapText="1"/>
    </xf>
    <xf numFmtId="174" fontId="10" fillId="0" borderId="49" xfId="0" applyNumberFormat="1" applyFont="1" applyFill="1" applyBorder="1" applyAlignment="1">
      <alignment horizontal="center" vertical="center"/>
    </xf>
    <xf numFmtId="0" fontId="20" fillId="0" borderId="22" xfId="0" applyFont="1" applyFill="1" applyBorder="1"/>
    <xf numFmtId="0" fontId="20" fillId="0" borderId="23" xfId="0" applyFont="1" applyFill="1" applyBorder="1"/>
    <xf numFmtId="175" fontId="6" fillId="0" borderId="11" xfId="0" applyNumberFormat="1" applyFont="1" applyFill="1" applyBorder="1" applyAlignment="1">
      <alignment horizontal="center" vertical="center"/>
    </xf>
    <xf numFmtId="174" fontId="6" fillId="0" borderId="52" xfId="0" applyNumberFormat="1" applyFont="1" applyFill="1" applyBorder="1" applyAlignment="1">
      <alignment horizontal="center" vertical="center"/>
    </xf>
    <xf numFmtId="174" fontId="6" fillId="0" borderId="53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6" fillId="0" borderId="54" xfId="0" applyNumberFormat="1" applyFont="1" applyFill="1" applyBorder="1" applyAlignment="1">
      <alignment horizontal="center" vertical="center"/>
    </xf>
    <xf numFmtId="174" fontId="6" fillId="0" borderId="55" xfId="0" applyNumberFormat="1" applyFont="1" applyFill="1" applyBorder="1" applyAlignment="1">
      <alignment horizontal="center" vertical="center"/>
    </xf>
    <xf numFmtId="175" fontId="6" fillId="0" borderId="53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174" fontId="6" fillId="0" borderId="56" xfId="0" applyNumberFormat="1" applyFont="1" applyFill="1" applyBorder="1" applyAlignment="1">
      <alignment horizontal="center" vertical="center"/>
    </xf>
    <xf numFmtId="174" fontId="6" fillId="0" borderId="39" xfId="0" applyNumberFormat="1" applyFont="1" applyFill="1" applyBorder="1" applyAlignment="1">
      <alignment horizontal="center" vertical="center"/>
    </xf>
    <xf numFmtId="174" fontId="6" fillId="0" borderId="57" xfId="0" applyNumberFormat="1" applyFont="1" applyFill="1" applyBorder="1" applyAlignment="1">
      <alignment horizontal="center" vertical="center"/>
    </xf>
    <xf numFmtId="174" fontId="6" fillId="0" borderId="38" xfId="0" applyNumberFormat="1" applyFont="1" applyFill="1" applyBorder="1" applyAlignment="1">
      <alignment horizontal="center" vertical="center"/>
    </xf>
    <xf numFmtId="174" fontId="6" fillId="0" borderId="40" xfId="0" applyNumberFormat="1" applyFont="1" applyFill="1" applyBorder="1" applyAlignment="1">
      <alignment horizontal="center" vertical="center"/>
    </xf>
    <xf numFmtId="175" fontId="6" fillId="0" borderId="5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174" fontId="14" fillId="0" borderId="52" xfId="0" applyNumberFormat="1" applyFont="1" applyFill="1" applyBorder="1" applyAlignment="1">
      <alignment horizontal="center" vertical="center"/>
    </xf>
    <xf numFmtId="174" fontId="6" fillId="0" borderId="50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51" xfId="0" applyNumberFormat="1" applyFont="1" applyFill="1" applyBorder="1" applyAlignment="1">
      <alignment horizontal="center" vertical="center"/>
    </xf>
    <xf numFmtId="174" fontId="14" fillId="0" borderId="12" xfId="0" applyNumberFormat="1" applyFont="1" applyFill="1" applyBorder="1" applyAlignment="1">
      <alignment horizontal="center" vertical="center"/>
    </xf>
    <xf numFmtId="174" fontId="14" fillId="0" borderId="5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75" fontId="6" fillId="0" borderId="58" xfId="0" applyNumberFormat="1" applyFont="1" applyFill="1" applyBorder="1" applyAlignment="1">
      <alignment horizontal="center" vertical="center"/>
    </xf>
    <xf numFmtId="174" fontId="14" fillId="0" borderId="43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175" fontId="6" fillId="0" borderId="5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4" fontId="14" fillId="0" borderId="59" xfId="0" applyNumberFormat="1" applyFont="1" applyFill="1" applyBorder="1" applyAlignment="1">
      <alignment horizontal="center" vertical="center"/>
    </xf>
    <xf numFmtId="174" fontId="6" fillId="0" borderId="60" xfId="0" applyNumberFormat="1" applyFont="1" applyFill="1" applyBorder="1" applyAlignment="1">
      <alignment horizontal="center" vertical="center"/>
    </xf>
    <xf numFmtId="174" fontId="6" fillId="0" borderId="59" xfId="0" applyNumberFormat="1" applyFont="1" applyFill="1" applyBorder="1" applyAlignment="1">
      <alignment horizontal="center" vertical="center"/>
    </xf>
    <xf numFmtId="175" fontId="6" fillId="0" borderId="60" xfId="0" applyNumberFormat="1" applyFont="1" applyFill="1" applyBorder="1" applyAlignment="1">
      <alignment horizontal="center" vertical="center"/>
    </xf>
    <xf numFmtId="174" fontId="6" fillId="0" borderId="58" xfId="0" applyNumberFormat="1" applyFont="1" applyFill="1" applyBorder="1" applyAlignment="1">
      <alignment horizontal="center" vertical="center"/>
    </xf>
    <xf numFmtId="174" fontId="14" fillId="0" borderId="9" xfId="0" applyNumberFormat="1" applyFont="1" applyFill="1" applyBorder="1" applyAlignment="1">
      <alignment horizontal="center" vertical="center"/>
    </xf>
    <xf numFmtId="174" fontId="14" fillId="0" borderId="44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 wrapText="1"/>
    </xf>
    <xf numFmtId="174" fontId="6" fillId="0" borderId="62" xfId="0" applyNumberFormat="1" applyFont="1" applyFill="1" applyBorder="1" applyAlignment="1">
      <alignment horizontal="center" vertical="center"/>
    </xf>
    <xf numFmtId="174" fontId="14" fillId="0" borderId="11" xfId="0" applyNumberFormat="1" applyFont="1" applyFill="1" applyBorder="1" applyAlignment="1">
      <alignment horizontal="center" vertical="center"/>
    </xf>
    <xf numFmtId="174" fontId="14" fillId="0" borderId="54" xfId="0" applyNumberFormat="1" applyFont="1" applyFill="1" applyBorder="1" applyAlignment="1">
      <alignment horizontal="center" vertical="center"/>
    </xf>
    <xf numFmtId="175" fontId="6" fillId="0" borderId="39" xfId="0" applyNumberFormat="1" applyFont="1" applyFill="1" applyBorder="1" applyAlignment="1">
      <alignment horizontal="center" vertical="center"/>
    </xf>
    <xf numFmtId="174" fontId="14" fillId="0" borderId="57" xfId="0" applyNumberFormat="1" applyFont="1" applyFill="1" applyBorder="1" applyAlignment="1">
      <alignment horizontal="center" vertical="center"/>
    </xf>
    <xf numFmtId="175" fontId="28" fillId="0" borderId="56" xfId="0" applyNumberFormat="1" applyFont="1" applyFill="1" applyBorder="1" applyAlignment="1">
      <alignment horizontal="center" vertical="center" wrapText="1"/>
    </xf>
    <xf numFmtId="175" fontId="28" fillId="0" borderId="39" xfId="0" applyNumberFormat="1" applyFont="1" applyFill="1" applyBorder="1" applyAlignment="1">
      <alignment horizontal="center" vertical="center" wrapText="1"/>
    </xf>
    <xf numFmtId="175" fontId="28" fillId="0" borderId="57" xfId="0" applyNumberFormat="1" applyFont="1" applyFill="1" applyBorder="1" applyAlignment="1">
      <alignment horizontal="center" vertical="center" wrapText="1"/>
    </xf>
    <xf numFmtId="175" fontId="28" fillId="0" borderId="38" xfId="0" applyNumberFormat="1" applyFont="1" applyFill="1" applyBorder="1" applyAlignment="1">
      <alignment horizontal="center" vertical="center" wrapText="1"/>
    </xf>
    <xf numFmtId="175" fontId="28" fillId="0" borderId="40" xfId="0" applyNumberFormat="1" applyFont="1" applyFill="1" applyBorder="1" applyAlignment="1">
      <alignment horizontal="center" vertical="center" wrapText="1"/>
    </xf>
    <xf numFmtId="0" fontId="20" fillId="0" borderId="36" xfId="0" applyFont="1" applyFill="1" applyBorder="1"/>
    <xf numFmtId="175" fontId="28" fillId="0" borderId="48" xfId="0" applyNumberFormat="1" applyFont="1" applyFill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 wrapText="1"/>
    </xf>
    <xf numFmtId="175" fontId="28" fillId="0" borderId="49" xfId="0" applyNumberFormat="1" applyFont="1" applyFill="1" applyBorder="1" applyAlignment="1">
      <alignment horizontal="center" vertical="center" wrapText="1"/>
    </xf>
    <xf numFmtId="175" fontId="28" fillId="0" borderId="45" xfId="0" applyNumberFormat="1" applyFont="1" applyFill="1" applyBorder="1" applyAlignment="1">
      <alignment horizontal="center" vertical="center" wrapText="1"/>
    </xf>
    <xf numFmtId="175" fontId="28" fillId="0" borderId="46" xfId="0" applyNumberFormat="1" applyFont="1" applyFill="1" applyBorder="1" applyAlignment="1">
      <alignment horizontal="center" vertical="center" wrapText="1"/>
    </xf>
    <xf numFmtId="175" fontId="28" fillId="0" borderId="60" xfId="0" applyNumberFormat="1" applyFont="1" applyFill="1" applyBorder="1" applyAlignment="1">
      <alignment horizontal="center" vertical="center" wrapText="1"/>
    </xf>
    <xf numFmtId="175" fontId="28" fillId="0" borderId="12" xfId="0" applyNumberFormat="1" applyFont="1" applyFill="1" applyBorder="1" applyAlignment="1">
      <alignment horizontal="center" vertical="center" wrapText="1"/>
    </xf>
    <xf numFmtId="175" fontId="28" fillId="0" borderId="59" xfId="0" applyNumberFormat="1" applyFont="1" applyFill="1" applyBorder="1" applyAlignment="1">
      <alignment horizontal="center" vertical="center" wrapText="1"/>
    </xf>
    <xf numFmtId="175" fontId="28" fillId="0" borderId="50" xfId="0" applyNumberFormat="1" applyFont="1" applyFill="1" applyBorder="1" applyAlignment="1">
      <alignment horizontal="center" vertical="center" wrapText="1"/>
    </xf>
    <xf numFmtId="175" fontId="28" fillId="0" borderId="51" xfId="0" applyNumberFormat="1" applyFont="1" applyFill="1" applyBorder="1" applyAlignment="1">
      <alignment horizontal="center" vertical="center" wrapText="1"/>
    </xf>
    <xf numFmtId="175" fontId="28" fillId="0" borderId="53" xfId="0" applyNumberFormat="1" applyFont="1" applyFill="1" applyBorder="1" applyAlignment="1">
      <alignment horizontal="center" vertical="center" wrapText="1"/>
    </xf>
    <xf numFmtId="175" fontId="28" fillId="0" borderId="11" xfId="0" applyNumberFormat="1" applyFont="1" applyFill="1" applyBorder="1" applyAlignment="1">
      <alignment horizontal="center" vertical="center" wrapText="1"/>
    </xf>
    <xf numFmtId="175" fontId="28" fillId="0" borderId="52" xfId="0" applyNumberFormat="1" applyFont="1" applyFill="1" applyBorder="1" applyAlignment="1">
      <alignment horizontal="center" vertical="center" wrapText="1"/>
    </xf>
    <xf numFmtId="175" fontId="27" fillId="0" borderId="62" xfId="0" applyNumberFormat="1" applyFont="1" applyFill="1" applyBorder="1" applyAlignment="1">
      <alignment horizontal="center" vertical="center" wrapText="1"/>
    </xf>
    <xf numFmtId="175" fontId="27" fillId="0" borderId="54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175" fontId="27" fillId="0" borderId="42" xfId="0" applyNumberFormat="1" applyFont="1" applyFill="1" applyBorder="1" applyAlignment="1">
      <alignment horizontal="center" vertical="center" wrapText="1"/>
    </xf>
    <xf numFmtId="175" fontId="27" fillId="0" borderId="9" xfId="0" applyNumberFormat="1" applyFont="1" applyFill="1" applyBorder="1" applyAlignment="1">
      <alignment horizontal="center" vertical="center" wrapText="1"/>
    </xf>
    <xf numFmtId="175" fontId="27" fillId="0" borderId="43" xfId="0" applyNumberFormat="1" applyFont="1" applyFill="1" applyBorder="1" applyAlignment="1">
      <alignment horizontal="center" vertical="center" wrapText="1"/>
    </xf>
    <xf numFmtId="175" fontId="27" fillId="0" borderId="58" xfId="0" applyNumberFormat="1" applyFont="1" applyFill="1" applyBorder="1" applyAlignment="1">
      <alignment horizontal="center" vertical="center" wrapText="1"/>
    </xf>
    <xf numFmtId="175" fontId="27" fillId="0" borderId="44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/>
    <xf numFmtId="0" fontId="7" fillId="0" borderId="26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6" fillId="0" borderId="46" xfId="0" applyFont="1" applyFill="1" applyBorder="1" applyAlignment="1">
      <alignment vertical="center" wrapText="1"/>
    </xf>
    <xf numFmtId="175" fontId="27" fillId="0" borderId="48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 wrapText="1"/>
    </xf>
    <xf numFmtId="175" fontId="27" fillId="0" borderId="49" xfId="0" applyNumberFormat="1" applyFont="1" applyFill="1" applyBorder="1" applyAlignment="1">
      <alignment horizontal="center" vertical="center" wrapText="1"/>
    </xf>
    <xf numFmtId="175" fontId="27" fillId="0" borderId="45" xfId="0" applyNumberFormat="1" applyFont="1" applyFill="1" applyBorder="1" applyAlignment="1">
      <alignment horizontal="center" vertical="center" wrapText="1"/>
    </xf>
    <xf numFmtId="175" fontId="27" fillId="0" borderId="46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/>
    <xf numFmtId="0" fontId="0" fillId="0" borderId="37" xfId="0" applyFill="1" applyBorder="1" applyAlignment="1">
      <alignment horizontal="center" vertical="center" wrapText="1"/>
    </xf>
    <xf numFmtId="175" fontId="27" fillId="0" borderId="14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175" fontId="27" fillId="0" borderId="53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center" vertical="center" wrapText="1"/>
    </xf>
    <xf numFmtId="175" fontId="27" fillId="0" borderId="52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/>
    <xf numFmtId="0" fontId="7" fillId="0" borderId="34" xfId="0" applyFont="1" applyFill="1" applyBorder="1"/>
    <xf numFmtId="0" fontId="6" fillId="0" borderId="64" xfId="0" applyFont="1" applyFill="1" applyBorder="1" applyAlignment="1">
      <alignment vertical="center" wrapText="1"/>
    </xf>
    <xf numFmtId="175" fontId="27" fillId="0" borderId="38" xfId="0" applyNumberFormat="1" applyFont="1" applyFill="1" applyBorder="1" applyAlignment="1">
      <alignment horizontal="center" vertical="center" wrapText="1"/>
    </xf>
    <xf numFmtId="175" fontId="27" fillId="0" borderId="64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41" xfId="0" applyFont="1" applyFill="1" applyBorder="1"/>
    <xf numFmtId="0" fontId="7" fillId="0" borderId="16" xfId="0" applyFont="1" applyFill="1" applyBorder="1"/>
    <xf numFmtId="0" fontId="7" fillId="0" borderId="27" xfId="0" applyFont="1" applyFill="1" applyBorder="1"/>
    <xf numFmtId="0" fontId="6" fillId="0" borderId="65" xfId="0" applyFont="1" applyFill="1" applyBorder="1" applyAlignment="1">
      <alignment vertical="center" wrapText="1"/>
    </xf>
    <xf numFmtId="0" fontId="7" fillId="0" borderId="61" xfId="0" applyFont="1" applyFill="1" applyBorder="1"/>
    <xf numFmtId="0" fontId="6" fillId="0" borderId="51" xfId="0" applyFont="1" applyFill="1" applyBorder="1" applyAlignment="1">
      <alignment vertical="center" wrapText="1"/>
    </xf>
    <xf numFmtId="175" fontId="27" fillId="0" borderId="13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/>
    <xf numFmtId="0" fontId="18" fillId="0" borderId="34" xfId="0" applyFont="1" applyFill="1" applyBorder="1" applyAlignment="1"/>
    <xf numFmtId="0" fontId="6" fillId="0" borderId="66" xfId="0" applyFont="1" applyFill="1" applyBorder="1" applyAlignment="1">
      <alignment vertical="center" wrapText="1"/>
    </xf>
    <xf numFmtId="175" fontId="27" fillId="0" borderId="32" xfId="0" applyNumberFormat="1" applyFont="1" applyFill="1" applyBorder="1" applyAlignment="1">
      <alignment horizontal="center" vertical="center" wrapText="1"/>
    </xf>
    <xf numFmtId="175" fontId="27" fillId="0" borderId="67" xfId="0" applyNumberFormat="1" applyFont="1" applyFill="1" applyBorder="1" applyAlignment="1">
      <alignment horizontal="center" vertical="center" wrapText="1"/>
    </xf>
    <xf numFmtId="175" fontId="27" fillId="0" borderId="6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175" fontId="15" fillId="0" borderId="0" xfId="0" applyNumberFormat="1" applyFont="1" applyFill="1" applyBorder="1"/>
    <xf numFmtId="0" fontId="2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/>
    <xf numFmtId="175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175" fontId="4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Fill="1"/>
    <xf numFmtId="0" fontId="15" fillId="0" borderId="0" xfId="0" applyFont="1" applyFill="1" applyBorder="1" applyAlignment="1">
      <alignment horizontal="right"/>
    </xf>
    <xf numFmtId="174" fontId="1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left"/>
    </xf>
    <xf numFmtId="174" fontId="19" fillId="0" borderId="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175" fontId="27" fillId="0" borderId="7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 wrapText="1"/>
    </xf>
    <xf numFmtId="175" fontId="27" fillId="0" borderId="3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vertical="top" wrapText="1"/>
    </xf>
    <xf numFmtId="0" fontId="0" fillId="0" borderId="70" xfId="0" applyFill="1" applyBorder="1" applyAlignment="1">
      <alignment vertical="top" wrapText="1"/>
    </xf>
    <xf numFmtId="0" fontId="0" fillId="0" borderId="71" xfId="0" applyFill="1" applyBorder="1" applyAlignment="1">
      <alignment vertical="top" wrapText="1"/>
    </xf>
    <xf numFmtId="175" fontId="6" fillId="0" borderId="6" xfId="0" applyNumberFormat="1" applyFont="1" applyFill="1" applyBorder="1" applyAlignment="1">
      <alignment horizontal="center" vertical="center" wrapText="1"/>
    </xf>
    <xf numFmtId="175" fontId="6" fillId="0" borderId="8" xfId="0" applyNumberFormat="1" applyFont="1" applyFill="1" applyBorder="1" applyAlignment="1">
      <alignment horizontal="center" vertical="center" wrapText="1"/>
    </xf>
    <xf numFmtId="175" fontId="6" fillId="0" borderId="35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11" fontId="14" fillId="0" borderId="27" xfId="0" applyNumberFormat="1" applyFont="1" applyFill="1" applyBorder="1" applyAlignment="1">
      <alignment horizontal="left" vertical="top" wrapText="1"/>
    </xf>
    <xf numFmtId="11" fontId="14" fillId="0" borderId="36" xfId="0" applyNumberFormat="1" applyFont="1" applyFill="1" applyBorder="1" applyAlignment="1">
      <alignment horizontal="left" vertical="top" wrapText="1"/>
    </xf>
    <xf numFmtId="11" fontId="14" fillId="0" borderId="2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89" fontId="22" fillId="0" borderId="41" xfId="1" applyNumberFormat="1" applyFont="1" applyFill="1" applyBorder="1" applyAlignment="1">
      <alignment horizontal="center" vertical="center" wrapText="1"/>
    </xf>
    <xf numFmtId="189" fontId="22" fillId="0" borderId="17" xfId="1" applyNumberFormat="1" applyFont="1" applyFill="1" applyBorder="1" applyAlignment="1">
      <alignment horizontal="center" vertical="center" wrapText="1"/>
    </xf>
    <xf numFmtId="189" fontId="22" fillId="0" borderId="16" xfId="1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wrapText="1"/>
    </xf>
    <xf numFmtId="189" fontId="22" fillId="0" borderId="0" xfId="1" applyNumberFormat="1" applyFont="1" applyFill="1" applyAlignment="1">
      <alignment horizontal="center" vertical="center" wrapText="1"/>
    </xf>
    <xf numFmtId="11" fontId="14" fillId="0" borderId="41" xfId="0" applyNumberFormat="1" applyFont="1" applyFill="1" applyBorder="1" applyAlignment="1">
      <alignment horizontal="left" vertical="center" wrapText="1"/>
    </xf>
    <xf numFmtId="11" fontId="14" fillId="0" borderId="17" xfId="0" applyNumberFormat="1" applyFont="1" applyFill="1" applyBorder="1" applyAlignment="1">
      <alignment horizontal="left" vertical="center" wrapText="1"/>
    </xf>
    <xf numFmtId="11" fontId="14" fillId="0" borderId="16" xfId="0" applyNumberFormat="1" applyFont="1" applyFill="1" applyBorder="1" applyAlignment="1">
      <alignment horizontal="left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22" fillId="0" borderId="6" xfId="0" applyNumberFormat="1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2" fontId="22" fillId="0" borderId="3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39"/>
  <sheetViews>
    <sheetView tabSelected="1" workbookViewId="0">
      <pane xSplit="7" ySplit="9" topLeftCell="H57" activePane="bottomRight" state="frozen"/>
      <selection pane="topRight" activeCell="H1" sqref="H1"/>
      <selection pane="bottomLeft" activeCell="A10" sqref="A10"/>
      <selection pane="bottomRight" activeCell="F66" activeCellId="2" sqref="AN67 F61 F66"/>
    </sheetView>
  </sheetViews>
  <sheetFormatPr defaultRowHeight="12.75"/>
  <cols>
    <col min="1" max="1" width="6.28515625" style="1" customWidth="1"/>
    <col min="2" max="2" width="34.140625" style="25" customWidth="1"/>
    <col min="3" max="3" width="14.28515625" style="48" customWidth="1"/>
    <col min="4" max="4" width="14.28515625" style="25" hidden="1" customWidth="1"/>
    <col min="5" max="5" width="15.5703125" style="25" customWidth="1"/>
    <col min="6" max="6" width="9.140625" style="25" customWidth="1"/>
    <col min="7" max="7" width="7.7109375" style="25" customWidth="1"/>
    <col min="8" max="8" width="8.140625" style="25" customWidth="1"/>
    <col min="9" max="9" width="7.140625" style="25" customWidth="1"/>
    <col min="10" max="10" width="8.42578125" style="25" customWidth="1"/>
    <col min="11" max="11" width="7" style="25" customWidth="1"/>
    <col min="12" max="12" width="8.28515625" style="25" customWidth="1"/>
    <col min="13" max="13" width="6" style="25" customWidth="1"/>
    <col min="14" max="14" width="7.7109375" style="25" customWidth="1"/>
    <col min="15" max="15" width="6.5703125" style="25" customWidth="1"/>
    <col min="16" max="16" width="7.5703125" style="25" customWidth="1"/>
    <col min="17" max="17" width="7.42578125" style="25" customWidth="1"/>
    <col min="18" max="19" width="9.7109375" style="25" hidden="1" customWidth="1"/>
    <col min="20" max="20" width="8.28515625" style="25" hidden="1" customWidth="1"/>
    <col min="21" max="21" width="7.140625" style="1" customWidth="1"/>
    <col min="22" max="22" width="7.5703125" style="1" customWidth="1"/>
    <col min="23" max="23" width="7.42578125" style="1" customWidth="1"/>
    <col min="24" max="24" width="9.140625" style="1" customWidth="1"/>
    <col min="25" max="25" width="9.5703125" style="1" customWidth="1"/>
    <col min="26" max="26" width="8" style="1" customWidth="1"/>
    <col min="27" max="27" width="9.140625" style="1" customWidth="1"/>
    <col min="28" max="28" width="7.7109375" style="1" customWidth="1"/>
    <col min="29" max="29" width="10.28515625" style="1" customWidth="1"/>
    <col min="30" max="30" width="12.140625" style="1" hidden="1" customWidth="1"/>
    <col min="31" max="32" width="11.140625" style="1" hidden="1" customWidth="1"/>
    <col min="33" max="33" width="9.28515625" style="1" customWidth="1"/>
    <col min="34" max="34" width="9.42578125" style="1" customWidth="1"/>
    <col min="35" max="35" width="7.85546875" style="1" customWidth="1"/>
    <col min="36" max="36" width="9" style="1" customWidth="1"/>
    <col min="37" max="37" width="8.7109375" style="1" customWidth="1"/>
    <col min="38" max="38" width="8.5703125" style="1" customWidth="1"/>
    <col min="39" max="39" width="10.7109375" style="1" customWidth="1"/>
    <col min="40" max="40" width="7.85546875" style="1" customWidth="1"/>
    <col min="41" max="41" width="8.140625" style="1" customWidth="1"/>
    <col min="42" max="42" width="0.140625" style="1" hidden="1" customWidth="1"/>
    <col min="43" max="44" width="10.28515625" style="1" hidden="1" customWidth="1"/>
    <col min="45" max="45" width="9.28515625" style="1" customWidth="1"/>
    <col min="46" max="46" width="11.28515625" style="1" hidden="1" customWidth="1"/>
    <col min="47" max="47" width="11.140625" style="1" hidden="1" customWidth="1"/>
    <col min="48" max="48" width="8.5703125" style="1" customWidth="1"/>
    <col min="49" max="49" width="9.28515625" style="1" customWidth="1"/>
    <col min="50" max="50" width="9" style="1" customWidth="1"/>
    <col min="51" max="51" width="9.42578125" style="1" customWidth="1"/>
    <col min="52" max="52" width="9.140625" style="1" hidden="1" customWidth="1"/>
    <col min="53" max="53" width="9.140625" style="1"/>
    <col min="54" max="54" width="8" style="1" customWidth="1"/>
    <col min="55" max="55" width="8.28515625" style="1" customWidth="1"/>
    <col min="56" max="56" width="8.5703125" style="1" customWidth="1"/>
    <col min="57" max="57" width="13.140625" style="1" hidden="1" customWidth="1"/>
    <col min="58" max="58" width="11.42578125" style="1" hidden="1" customWidth="1"/>
    <col min="59" max="59" width="26.28515625" style="1" customWidth="1"/>
    <col min="60" max="60" width="48" style="1" customWidth="1"/>
    <col min="61" max="61" width="9.7109375" style="1" bestFit="1" customWidth="1"/>
    <col min="62" max="16384" width="9.140625" style="1"/>
  </cols>
  <sheetData>
    <row r="1" spans="1:64" ht="14.25">
      <c r="B1" s="24"/>
      <c r="C1" s="1"/>
      <c r="BG1" s="271" t="s">
        <v>64</v>
      </c>
      <c r="BH1" s="271"/>
    </row>
    <row r="2" spans="1:64" ht="15">
      <c r="B2" s="26"/>
      <c r="C2" s="1"/>
      <c r="Z2" s="11"/>
      <c r="BG2" s="271" t="s">
        <v>65</v>
      </c>
      <c r="BH2" s="271"/>
    </row>
    <row r="3" spans="1:64" ht="15">
      <c r="B3" s="26"/>
      <c r="C3" s="1"/>
      <c r="V3" s="11"/>
      <c r="BG3" s="271" t="s">
        <v>66</v>
      </c>
      <c r="BH3" s="271"/>
    </row>
    <row r="4" spans="1:64">
      <c r="B4" s="27"/>
      <c r="C4" s="1"/>
      <c r="BG4" s="271"/>
      <c r="BH4" s="271"/>
    </row>
    <row r="5" spans="1:64">
      <c r="B5" s="366" t="s">
        <v>41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I5" s="11"/>
      <c r="AX5" s="28"/>
      <c r="BG5" s="271"/>
      <c r="BH5" s="271"/>
    </row>
    <row r="6" spans="1:64" ht="14.25">
      <c r="B6" s="361" t="s">
        <v>40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29"/>
      <c r="BG6" s="271" t="s">
        <v>67</v>
      </c>
      <c r="BH6" s="271"/>
    </row>
    <row r="7" spans="1:64" ht="19.5" customHeight="1" thickBot="1">
      <c r="B7" s="361" t="s">
        <v>96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</row>
    <row r="8" spans="1:64" ht="19.5" customHeight="1" thickBot="1">
      <c r="A8" s="345" t="s">
        <v>35</v>
      </c>
      <c r="B8" s="287" t="s">
        <v>90</v>
      </c>
      <c r="C8" s="336" t="s">
        <v>91</v>
      </c>
      <c r="D8" s="287" t="s">
        <v>37</v>
      </c>
      <c r="E8" s="287" t="s">
        <v>22</v>
      </c>
      <c r="F8" s="348" t="s">
        <v>25</v>
      </c>
      <c r="G8" s="349"/>
      <c r="H8" s="350"/>
      <c r="I8" s="357" t="s">
        <v>63</v>
      </c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9"/>
      <c r="BE8" s="30"/>
      <c r="BF8" s="30"/>
      <c r="BG8" s="367" t="s">
        <v>29</v>
      </c>
      <c r="BH8" s="328" t="s">
        <v>31</v>
      </c>
    </row>
    <row r="9" spans="1:64" ht="30" customHeight="1" thickBot="1">
      <c r="A9" s="346"/>
      <c r="B9" s="288"/>
      <c r="C9" s="337"/>
      <c r="D9" s="288"/>
      <c r="E9" s="288"/>
      <c r="F9" s="351"/>
      <c r="G9" s="352"/>
      <c r="H9" s="353"/>
      <c r="I9" s="355" t="s">
        <v>2</v>
      </c>
      <c r="J9" s="355"/>
      <c r="K9" s="356"/>
      <c r="L9" s="354" t="s">
        <v>1</v>
      </c>
      <c r="M9" s="355"/>
      <c r="N9" s="356"/>
      <c r="O9" s="354" t="s">
        <v>5</v>
      </c>
      <c r="P9" s="355"/>
      <c r="Q9" s="356"/>
      <c r="R9" s="327" t="s">
        <v>6</v>
      </c>
      <c r="S9" s="327"/>
      <c r="T9" s="360"/>
      <c r="U9" s="278" t="s">
        <v>7</v>
      </c>
      <c r="V9" s="279"/>
      <c r="W9" s="279"/>
      <c r="X9" s="278" t="s">
        <v>8</v>
      </c>
      <c r="Y9" s="279"/>
      <c r="Z9" s="280"/>
      <c r="AA9" s="278" t="s">
        <v>9</v>
      </c>
      <c r="AB9" s="279"/>
      <c r="AC9" s="280"/>
      <c r="AD9" s="327" t="s">
        <v>10</v>
      </c>
      <c r="AE9" s="327"/>
      <c r="AF9" s="327"/>
      <c r="AG9" s="278" t="s">
        <v>12</v>
      </c>
      <c r="AH9" s="279"/>
      <c r="AI9" s="280"/>
      <c r="AJ9" s="278" t="s">
        <v>13</v>
      </c>
      <c r="AK9" s="279"/>
      <c r="AL9" s="280"/>
      <c r="AM9" s="279" t="s">
        <v>14</v>
      </c>
      <c r="AN9" s="279"/>
      <c r="AO9" s="280"/>
      <c r="AP9" s="327" t="s">
        <v>11</v>
      </c>
      <c r="AQ9" s="327"/>
      <c r="AR9" s="327"/>
      <c r="AS9" s="278" t="s">
        <v>15</v>
      </c>
      <c r="AT9" s="279"/>
      <c r="AU9" s="279"/>
      <c r="AV9" s="279"/>
      <c r="AW9" s="280"/>
      <c r="AX9" s="278" t="s">
        <v>16</v>
      </c>
      <c r="AY9" s="279"/>
      <c r="AZ9" s="279"/>
      <c r="BA9" s="280"/>
      <c r="BB9" s="278" t="s">
        <v>17</v>
      </c>
      <c r="BC9" s="279"/>
      <c r="BD9" s="280"/>
      <c r="BE9" s="331" t="s">
        <v>20</v>
      </c>
      <c r="BF9" s="332"/>
      <c r="BG9" s="368"/>
      <c r="BH9" s="329"/>
      <c r="BI9" s="32"/>
    </row>
    <row r="10" spans="1:64" ht="41.25" customHeight="1" thickBot="1">
      <c r="A10" s="347"/>
      <c r="B10" s="289"/>
      <c r="C10" s="338"/>
      <c r="D10" s="289"/>
      <c r="E10" s="289"/>
      <c r="F10" s="33" t="s">
        <v>23</v>
      </c>
      <c r="G10" s="34" t="s">
        <v>24</v>
      </c>
      <c r="H10" s="33" t="s">
        <v>33</v>
      </c>
      <c r="I10" s="35" t="s">
        <v>3</v>
      </c>
      <c r="J10" s="36" t="s">
        <v>26</v>
      </c>
      <c r="K10" s="37" t="s">
        <v>27</v>
      </c>
      <c r="L10" s="35" t="s">
        <v>3</v>
      </c>
      <c r="M10" s="36" t="s">
        <v>26</v>
      </c>
      <c r="N10" s="37" t="s">
        <v>27</v>
      </c>
      <c r="O10" s="35" t="s">
        <v>3</v>
      </c>
      <c r="P10" s="37" t="s">
        <v>26</v>
      </c>
      <c r="Q10" s="37" t="s">
        <v>27</v>
      </c>
      <c r="R10" s="38" t="s">
        <v>3</v>
      </c>
      <c r="S10" s="36" t="s">
        <v>26</v>
      </c>
      <c r="T10" s="37" t="s">
        <v>28</v>
      </c>
      <c r="U10" s="35" t="s">
        <v>3</v>
      </c>
      <c r="V10" s="36" t="s">
        <v>26</v>
      </c>
      <c r="W10" s="39" t="s">
        <v>27</v>
      </c>
      <c r="X10" s="35" t="s">
        <v>3</v>
      </c>
      <c r="Y10" s="36" t="s">
        <v>26</v>
      </c>
      <c r="Z10" s="37" t="s">
        <v>27</v>
      </c>
      <c r="AA10" s="35" t="s">
        <v>3</v>
      </c>
      <c r="AB10" s="40" t="s">
        <v>26</v>
      </c>
      <c r="AC10" s="41" t="s">
        <v>27</v>
      </c>
      <c r="AD10" s="38" t="s">
        <v>3</v>
      </c>
      <c r="AE10" s="36" t="s">
        <v>4</v>
      </c>
      <c r="AF10" s="39" t="s">
        <v>27</v>
      </c>
      <c r="AG10" s="35" t="s">
        <v>3</v>
      </c>
      <c r="AH10" s="36" t="s">
        <v>26</v>
      </c>
      <c r="AI10" s="41" t="s">
        <v>27</v>
      </c>
      <c r="AJ10" s="35" t="s">
        <v>3</v>
      </c>
      <c r="AK10" s="36" t="s">
        <v>26</v>
      </c>
      <c r="AL10" s="41" t="s">
        <v>27</v>
      </c>
      <c r="AM10" s="38" t="s">
        <v>3</v>
      </c>
      <c r="AN10" s="42" t="s">
        <v>26</v>
      </c>
      <c r="AO10" s="41" t="s">
        <v>27</v>
      </c>
      <c r="AP10" s="38" t="s">
        <v>3</v>
      </c>
      <c r="AQ10" s="43" t="s">
        <v>26</v>
      </c>
      <c r="AR10" s="44" t="s">
        <v>27</v>
      </c>
      <c r="AS10" s="35" t="s">
        <v>3</v>
      </c>
      <c r="AT10" s="42" t="s">
        <v>4</v>
      </c>
      <c r="AU10" s="42" t="s">
        <v>3</v>
      </c>
      <c r="AV10" s="42" t="s">
        <v>4</v>
      </c>
      <c r="AW10" s="45" t="s">
        <v>27</v>
      </c>
      <c r="AX10" s="35" t="s">
        <v>3</v>
      </c>
      <c r="AY10" s="42" t="s">
        <v>4</v>
      </c>
      <c r="AZ10" s="42" t="s">
        <v>3</v>
      </c>
      <c r="BA10" s="45" t="s">
        <v>27</v>
      </c>
      <c r="BB10" s="35" t="s">
        <v>3</v>
      </c>
      <c r="BC10" s="42" t="s">
        <v>4</v>
      </c>
      <c r="BD10" s="31" t="s">
        <v>27</v>
      </c>
      <c r="BE10" s="46" t="s">
        <v>3</v>
      </c>
      <c r="BF10" s="47" t="s">
        <v>4</v>
      </c>
      <c r="BG10" s="369"/>
      <c r="BH10" s="330"/>
      <c r="BI10" s="32"/>
    </row>
    <row r="11" spans="1:64" ht="48" hidden="1" customHeight="1" thickBot="1">
      <c r="A11" s="48"/>
      <c r="B11" s="49" t="s">
        <v>0</v>
      </c>
      <c r="C11" s="50"/>
      <c r="D11" s="51"/>
      <c r="E11" s="52"/>
      <c r="F11" s="53" t="e">
        <f>#REF!+#REF!</f>
        <v>#REF!</v>
      </c>
      <c r="G11" s="53" t="e">
        <f>#REF!+#REF!</f>
        <v>#REF!</v>
      </c>
      <c r="H11" s="54" t="e">
        <f>(G11/F11)*100</f>
        <v>#REF!</v>
      </c>
      <c r="I11" s="6" t="e">
        <f>#REF!+#REF!</f>
        <v>#REF!</v>
      </c>
      <c r="J11" s="4" t="e">
        <f>#REF!+#REF!</f>
        <v>#REF!</v>
      </c>
      <c r="K11" s="7" t="e">
        <f>J11/I11*100</f>
        <v>#REF!</v>
      </c>
      <c r="L11" s="6" t="e">
        <f>#REF!+#REF!</f>
        <v>#REF!</v>
      </c>
      <c r="M11" s="4" t="e">
        <f>#REF!+#REF!</f>
        <v>#REF!</v>
      </c>
      <c r="N11" s="7" t="e">
        <f>M11/L11*100</f>
        <v>#REF!</v>
      </c>
      <c r="O11" s="6" t="e">
        <f>#REF!+#REF!</f>
        <v>#REF!</v>
      </c>
      <c r="P11" s="7" t="e">
        <f>#REF!+#REF!</f>
        <v>#REF!</v>
      </c>
      <c r="Q11" s="7" t="e">
        <f>P11/O11*100</f>
        <v>#REF!</v>
      </c>
      <c r="R11" s="3" t="e">
        <f>#REF!+#REF!</f>
        <v>#REF!</v>
      </c>
      <c r="S11" s="7" t="e">
        <f>#REF!+#REF!</f>
        <v>#REF!</v>
      </c>
      <c r="T11" s="55" t="e">
        <f>S11/R11*100</f>
        <v>#REF!</v>
      </c>
      <c r="U11" s="56" t="e">
        <f>#REF!+#REF!</f>
        <v>#REF!</v>
      </c>
      <c r="V11" s="57" t="e">
        <f>#REF!+#REF!</f>
        <v>#REF!</v>
      </c>
      <c r="W11" s="58" t="e">
        <f>V11/U11*100</f>
        <v>#REF!</v>
      </c>
      <c r="X11" s="56" t="e">
        <f>#REF!+#REF!</f>
        <v>#REF!</v>
      </c>
      <c r="Y11" s="57" t="e">
        <f>#REF!+#REF!</f>
        <v>#REF!</v>
      </c>
      <c r="Z11" s="59"/>
      <c r="AA11" s="56" t="e">
        <f>#REF!+#REF!</f>
        <v>#REF!</v>
      </c>
      <c r="AB11" s="60" t="e">
        <f>#REF!+#REF!</f>
        <v>#REF!</v>
      </c>
      <c r="AC11" s="61"/>
      <c r="AD11" s="60" t="e">
        <f>#REF!+#REF!</f>
        <v>#REF!</v>
      </c>
      <c r="AE11" s="57" t="e">
        <f>#REF!+#REF!</f>
        <v>#REF!</v>
      </c>
      <c r="AF11" s="58"/>
      <c r="AG11" s="56" t="e">
        <f>#REF!+#REF!</f>
        <v>#REF!</v>
      </c>
      <c r="AH11" s="57" t="e">
        <f>#REF!+#REF!</f>
        <v>#REF!</v>
      </c>
      <c r="AI11" s="59"/>
      <c r="AJ11" s="56" t="e">
        <f>#REF!+#REF!</f>
        <v>#REF!</v>
      </c>
      <c r="AK11" s="57" t="e">
        <f>#REF!+#REF!</f>
        <v>#REF!</v>
      </c>
      <c r="AL11" s="59"/>
      <c r="AM11" s="60" t="e">
        <f>#REF!+#REF!</f>
        <v>#REF!</v>
      </c>
      <c r="AN11" s="57" t="e">
        <f>#REF!+#REF!</f>
        <v>#REF!</v>
      </c>
      <c r="AO11" s="61"/>
      <c r="AP11" s="60" t="e">
        <f>#REF!+#REF!</f>
        <v>#REF!</v>
      </c>
      <c r="AQ11" s="59" t="e">
        <f>#REF!+#REF!</f>
        <v>#REF!</v>
      </c>
      <c r="AR11" s="54" t="e">
        <f>AQ11/AP11*100</f>
        <v>#REF!</v>
      </c>
      <c r="AS11" s="56" t="e">
        <f>#REF!+#REF!</f>
        <v>#REF!</v>
      </c>
      <c r="AT11" s="57" t="e">
        <f>#REF!+#REF!+#REF!+#REF!+#REF!</f>
        <v>#REF!</v>
      </c>
      <c r="AU11" s="57" t="e">
        <f>#REF!+#REF!+#REF!+#REF!+#REF!</f>
        <v>#REF!</v>
      </c>
      <c r="AV11" s="57" t="e">
        <f>#REF!+#REF!</f>
        <v>#REF!</v>
      </c>
      <c r="AW11" s="59"/>
      <c r="AX11" s="56" t="e">
        <f>#REF!+#REF!</f>
        <v>#REF!</v>
      </c>
      <c r="AY11" s="57" t="e">
        <f>#REF!+#REF!</f>
        <v>#REF!</v>
      </c>
      <c r="AZ11" s="57" t="e">
        <f>#REF!+#REF!+#REF!+#REF!+#REF!</f>
        <v>#REF!</v>
      </c>
      <c r="BA11" s="59"/>
      <c r="BB11" s="56" t="e">
        <f>#REF!+#REF!</f>
        <v>#REF!</v>
      </c>
      <c r="BC11" s="57" t="e">
        <f>#REF!+#REF!</f>
        <v>#REF!</v>
      </c>
      <c r="BD11" s="61"/>
      <c r="BE11" s="3" t="e">
        <f>#REF!+#REF!</f>
        <v>#REF!</v>
      </c>
      <c r="BF11" s="7" t="e">
        <f>#REF!+#REF!</f>
        <v>#REF!</v>
      </c>
      <c r="BG11" s="62"/>
      <c r="BH11" s="8"/>
      <c r="BI11" s="63"/>
      <c r="BJ11" s="64"/>
      <c r="BK11" s="64"/>
      <c r="BL11" s="64"/>
    </row>
    <row r="12" spans="1:64" ht="20.25" hidden="1" customHeight="1" thickBot="1">
      <c r="A12" s="65" t="s">
        <v>19</v>
      </c>
      <c r="B12" s="66" t="s">
        <v>57</v>
      </c>
      <c r="C12" s="362" t="s">
        <v>58</v>
      </c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4"/>
      <c r="BE12" s="67"/>
      <c r="BF12" s="68"/>
      <c r="BG12" s="69"/>
      <c r="BH12" s="70"/>
      <c r="BI12" s="63"/>
      <c r="BJ12" s="64"/>
      <c r="BK12" s="64"/>
      <c r="BL12" s="64"/>
    </row>
    <row r="13" spans="1:64" ht="18.75" hidden="1" customHeight="1" thickBot="1">
      <c r="A13" s="71" t="s">
        <v>39</v>
      </c>
      <c r="B13" s="72" t="s">
        <v>59</v>
      </c>
      <c r="C13" s="333" t="s">
        <v>60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5"/>
      <c r="BE13" s="60"/>
      <c r="BF13" s="58"/>
      <c r="BG13" s="73"/>
      <c r="BH13" s="74"/>
      <c r="BI13" s="63"/>
      <c r="BJ13" s="64"/>
      <c r="BK13" s="64"/>
      <c r="BL13" s="64"/>
    </row>
    <row r="14" spans="1:64" ht="68.25" hidden="1" customHeight="1" thickBot="1">
      <c r="A14" s="75" t="s">
        <v>42</v>
      </c>
      <c r="B14" s="76" t="s">
        <v>43</v>
      </c>
      <c r="C14" s="77"/>
      <c r="D14" s="77"/>
      <c r="E14" s="77"/>
      <c r="F14" s="78"/>
      <c r="G14" s="78"/>
      <c r="H14" s="78"/>
      <c r="I14" s="56"/>
      <c r="J14" s="57"/>
      <c r="K14" s="59"/>
      <c r="L14" s="56"/>
      <c r="M14" s="57"/>
      <c r="N14" s="59"/>
      <c r="O14" s="6"/>
      <c r="P14" s="5"/>
      <c r="Q14" s="55"/>
      <c r="R14" s="54"/>
      <c r="S14" s="61"/>
      <c r="T14" s="61"/>
      <c r="U14" s="56"/>
      <c r="V14" s="57"/>
      <c r="W14" s="58"/>
      <c r="X14" s="56"/>
      <c r="Y14" s="57"/>
      <c r="Z14" s="59"/>
      <c r="AA14" s="56"/>
      <c r="AB14" s="60"/>
      <c r="AC14" s="61"/>
      <c r="AD14" s="79"/>
      <c r="AE14" s="80"/>
      <c r="AF14" s="81"/>
      <c r="AG14" s="6"/>
      <c r="AH14" s="4"/>
      <c r="AI14" s="55"/>
      <c r="AJ14" s="56"/>
      <c r="AK14" s="57"/>
      <c r="AL14" s="59"/>
      <c r="AM14" s="60"/>
      <c r="AN14" s="57"/>
      <c r="AO14" s="61"/>
      <c r="AP14" s="60"/>
      <c r="AQ14" s="59"/>
      <c r="AR14" s="54"/>
      <c r="AS14" s="56"/>
      <c r="AT14" s="57"/>
      <c r="AU14" s="57"/>
      <c r="AV14" s="57"/>
      <c r="AW14" s="59"/>
      <c r="AX14" s="56"/>
      <c r="AY14" s="58"/>
      <c r="AZ14" s="57"/>
      <c r="BA14" s="59"/>
      <c r="BB14" s="10"/>
      <c r="BC14" s="57"/>
      <c r="BD14" s="61"/>
      <c r="BE14" s="60"/>
      <c r="BF14" s="58"/>
      <c r="BG14" s="82"/>
      <c r="BH14" s="83"/>
      <c r="BI14" s="63"/>
      <c r="BJ14" s="64"/>
      <c r="BK14" s="64"/>
      <c r="BL14" s="64"/>
    </row>
    <row r="15" spans="1:64" ht="68.25" hidden="1" customHeight="1" thickBot="1">
      <c r="A15" s="48"/>
      <c r="B15" s="77"/>
      <c r="C15" s="77"/>
      <c r="D15" s="77"/>
      <c r="E15" s="77"/>
      <c r="F15" s="78"/>
      <c r="G15" s="78"/>
      <c r="H15" s="78"/>
      <c r="I15" s="56"/>
      <c r="J15" s="57"/>
      <c r="K15" s="59"/>
      <c r="L15" s="56"/>
      <c r="M15" s="57"/>
      <c r="N15" s="59"/>
      <c r="O15" s="6"/>
      <c r="P15" s="5"/>
      <c r="Q15" s="55"/>
      <c r="R15" s="54"/>
      <c r="S15" s="61"/>
      <c r="T15" s="61"/>
      <c r="U15" s="56"/>
      <c r="V15" s="57"/>
      <c r="W15" s="58"/>
      <c r="X15" s="56"/>
      <c r="Y15" s="57"/>
      <c r="Z15" s="59"/>
      <c r="AA15" s="56"/>
      <c r="AB15" s="60"/>
      <c r="AC15" s="61"/>
      <c r="AD15" s="79"/>
      <c r="AE15" s="80"/>
      <c r="AF15" s="81"/>
      <c r="AG15" s="6"/>
      <c r="AH15" s="4"/>
      <c r="AI15" s="55"/>
      <c r="AJ15" s="56"/>
      <c r="AK15" s="57"/>
      <c r="AL15" s="59"/>
      <c r="AM15" s="60"/>
      <c r="AN15" s="57"/>
      <c r="AO15" s="61"/>
      <c r="AP15" s="60"/>
      <c r="AQ15" s="59"/>
      <c r="AR15" s="54"/>
      <c r="AS15" s="56"/>
      <c r="AT15" s="57"/>
      <c r="AU15" s="57"/>
      <c r="AV15" s="57"/>
      <c r="AW15" s="59"/>
      <c r="AX15" s="56"/>
      <c r="AY15" s="58"/>
      <c r="AZ15" s="57"/>
      <c r="BA15" s="59"/>
      <c r="BB15" s="10"/>
      <c r="BC15" s="57"/>
      <c r="BD15" s="61"/>
      <c r="BE15" s="60"/>
      <c r="BF15" s="58"/>
      <c r="BG15" s="82"/>
      <c r="BH15" s="83"/>
      <c r="BI15" s="63"/>
      <c r="BJ15" s="64"/>
      <c r="BK15" s="64"/>
      <c r="BL15" s="64"/>
    </row>
    <row r="16" spans="1:64" ht="68.25" hidden="1" customHeight="1" thickBot="1">
      <c r="A16" s="48"/>
      <c r="B16" s="77"/>
      <c r="C16" s="77"/>
      <c r="D16" s="77"/>
      <c r="E16" s="77"/>
      <c r="F16" s="54"/>
      <c r="G16" s="54"/>
      <c r="H16" s="54"/>
      <c r="I16" s="56"/>
      <c r="J16" s="57"/>
      <c r="K16" s="59"/>
      <c r="L16" s="56"/>
      <c r="M16" s="57"/>
      <c r="N16" s="59"/>
      <c r="O16" s="6"/>
      <c r="P16" s="5"/>
      <c r="Q16" s="55"/>
      <c r="R16" s="54"/>
      <c r="S16" s="61"/>
      <c r="T16" s="61"/>
      <c r="U16" s="56"/>
      <c r="V16" s="57"/>
      <c r="W16" s="58"/>
      <c r="X16" s="56"/>
      <c r="Y16" s="57"/>
      <c r="Z16" s="59"/>
      <c r="AA16" s="56"/>
      <c r="AB16" s="60"/>
      <c r="AC16" s="61"/>
      <c r="AD16" s="60"/>
      <c r="AE16" s="57"/>
      <c r="AF16" s="58"/>
      <c r="AG16" s="6"/>
      <c r="AH16" s="4"/>
      <c r="AI16" s="55"/>
      <c r="AJ16" s="56"/>
      <c r="AK16" s="57"/>
      <c r="AL16" s="59"/>
      <c r="AM16" s="60"/>
      <c r="AN16" s="57"/>
      <c r="AO16" s="61"/>
      <c r="AP16" s="60"/>
      <c r="AQ16" s="59"/>
      <c r="AR16" s="54"/>
      <c r="AS16" s="56"/>
      <c r="AT16" s="57"/>
      <c r="AU16" s="57"/>
      <c r="AV16" s="57"/>
      <c r="AW16" s="59"/>
      <c r="AX16" s="56"/>
      <c r="AY16" s="58"/>
      <c r="AZ16" s="57"/>
      <c r="BA16" s="59"/>
      <c r="BB16" s="10"/>
      <c r="BC16" s="57"/>
      <c r="BD16" s="61"/>
      <c r="BE16" s="60"/>
      <c r="BF16" s="58"/>
      <c r="BG16" s="82"/>
      <c r="BH16" s="83"/>
      <c r="BI16" s="63"/>
      <c r="BJ16" s="64"/>
      <c r="BK16" s="64"/>
      <c r="BL16" s="64"/>
    </row>
    <row r="17" spans="1:61" ht="18.75" customHeight="1" thickBot="1">
      <c r="A17" s="365" t="s">
        <v>19</v>
      </c>
      <c r="B17" s="342" t="s">
        <v>73</v>
      </c>
      <c r="C17" s="275" t="s">
        <v>77</v>
      </c>
      <c r="D17" s="275" t="s">
        <v>56</v>
      </c>
      <c r="E17" s="84" t="s">
        <v>44</v>
      </c>
      <c r="F17" s="85">
        <f>F18+F28</f>
        <v>56375.6</v>
      </c>
      <c r="G17" s="86">
        <f t="shared" ref="G17:BF17" si="0">G18+G28</f>
        <v>0</v>
      </c>
      <c r="H17" s="87">
        <f>G17/F17*100</f>
        <v>0</v>
      </c>
      <c r="I17" s="88">
        <f t="shared" si="0"/>
        <v>0</v>
      </c>
      <c r="J17" s="89">
        <f t="shared" si="0"/>
        <v>0</v>
      </c>
      <c r="K17" s="90">
        <f t="shared" si="0"/>
        <v>0</v>
      </c>
      <c r="L17" s="88">
        <f t="shared" si="0"/>
        <v>0</v>
      </c>
      <c r="M17" s="89">
        <f t="shared" si="0"/>
        <v>0</v>
      </c>
      <c r="N17" s="87">
        <f t="shared" si="0"/>
        <v>0</v>
      </c>
      <c r="O17" s="88">
        <f t="shared" si="0"/>
        <v>0</v>
      </c>
      <c r="P17" s="89">
        <f t="shared" si="0"/>
        <v>0</v>
      </c>
      <c r="Q17" s="87">
        <f t="shared" si="0"/>
        <v>0</v>
      </c>
      <c r="R17" s="91">
        <f t="shared" si="0"/>
        <v>0</v>
      </c>
      <c r="S17" s="92">
        <f t="shared" si="0"/>
        <v>0</v>
      </c>
      <c r="T17" s="93">
        <f t="shared" si="0"/>
        <v>0</v>
      </c>
      <c r="U17" s="88">
        <v>0</v>
      </c>
      <c r="V17" s="89">
        <v>0</v>
      </c>
      <c r="W17" s="94">
        <f t="shared" si="0"/>
        <v>0</v>
      </c>
      <c r="X17" s="88">
        <v>0</v>
      </c>
      <c r="Y17" s="89">
        <f t="shared" si="0"/>
        <v>0</v>
      </c>
      <c r="Z17" s="87">
        <v>0</v>
      </c>
      <c r="AA17" s="88">
        <f>AA18+AA28+AA32</f>
        <v>0</v>
      </c>
      <c r="AB17" s="89">
        <f>AB28</f>
        <v>0</v>
      </c>
      <c r="AC17" s="87">
        <v>0</v>
      </c>
      <c r="AD17" s="91">
        <f t="shared" si="0"/>
        <v>0</v>
      </c>
      <c r="AE17" s="92">
        <f t="shared" si="0"/>
        <v>0</v>
      </c>
      <c r="AF17" s="93">
        <f t="shared" si="0"/>
        <v>0</v>
      </c>
      <c r="AG17" s="88">
        <v>0</v>
      </c>
      <c r="AH17" s="89">
        <f t="shared" si="0"/>
        <v>0</v>
      </c>
      <c r="AI17" s="87">
        <f t="shared" si="0"/>
        <v>0</v>
      </c>
      <c r="AJ17" s="88">
        <v>0</v>
      </c>
      <c r="AK17" s="89">
        <v>0</v>
      </c>
      <c r="AL17" s="87">
        <v>0</v>
      </c>
      <c r="AM17" s="88">
        <v>0</v>
      </c>
      <c r="AN17" s="89">
        <f t="shared" si="0"/>
        <v>0</v>
      </c>
      <c r="AO17" s="87">
        <v>0</v>
      </c>
      <c r="AP17" s="91">
        <f t="shared" si="0"/>
        <v>0</v>
      </c>
      <c r="AQ17" s="92">
        <f t="shared" si="0"/>
        <v>0</v>
      </c>
      <c r="AR17" s="93">
        <f t="shared" si="0"/>
        <v>0</v>
      </c>
      <c r="AS17" s="88">
        <f t="shared" si="0"/>
        <v>0</v>
      </c>
      <c r="AT17" s="89">
        <f t="shared" si="0"/>
        <v>0</v>
      </c>
      <c r="AU17" s="89">
        <f t="shared" si="0"/>
        <v>0</v>
      </c>
      <c r="AV17" s="89">
        <f>AV18+AV28</f>
        <v>0</v>
      </c>
      <c r="AW17" s="87">
        <v>0</v>
      </c>
      <c r="AX17" s="85">
        <f>AX18+AX28</f>
        <v>56375.6</v>
      </c>
      <c r="AY17" s="89">
        <f>AY32+AY18</f>
        <v>0</v>
      </c>
      <c r="AZ17" s="89">
        <f t="shared" si="0"/>
        <v>0</v>
      </c>
      <c r="BA17" s="87">
        <v>0</v>
      </c>
      <c r="BB17" s="85">
        <f t="shared" si="0"/>
        <v>0</v>
      </c>
      <c r="BC17" s="89">
        <f t="shared" si="0"/>
        <v>0</v>
      </c>
      <c r="BD17" s="87">
        <f t="shared" si="0"/>
        <v>0</v>
      </c>
      <c r="BE17" s="95">
        <f t="shared" si="0"/>
        <v>50000</v>
      </c>
      <c r="BF17" s="96">
        <f t="shared" si="0"/>
        <v>0</v>
      </c>
      <c r="BG17" s="339"/>
      <c r="BH17" s="324"/>
      <c r="BI17" s="63"/>
    </row>
    <row r="18" spans="1:61" ht="33.75" customHeight="1" thickBot="1">
      <c r="A18" s="294"/>
      <c r="B18" s="343"/>
      <c r="C18" s="276"/>
      <c r="D18" s="294"/>
      <c r="E18" s="98" t="s">
        <v>45</v>
      </c>
      <c r="F18" s="99">
        <f>AM18+AX18+BB18</f>
        <v>50000</v>
      </c>
      <c r="G18" s="100">
        <f>S18+V18+Y18+AB18+AH18+AK18+AN18+AV18+AY18+BC18</f>
        <v>0</v>
      </c>
      <c r="H18" s="101">
        <v>0</v>
      </c>
      <c r="I18" s="102">
        <v>0</v>
      </c>
      <c r="J18" s="92">
        <v>0</v>
      </c>
      <c r="K18" s="93">
        <v>0</v>
      </c>
      <c r="L18" s="102">
        <v>0</v>
      </c>
      <c r="M18" s="92">
        <v>0</v>
      </c>
      <c r="N18" s="103">
        <v>0</v>
      </c>
      <c r="O18" s="102">
        <v>0</v>
      </c>
      <c r="P18" s="92">
        <v>0</v>
      </c>
      <c r="Q18" s="103">
        <v>0</v>
      </c>
      <c r="R18" s="91">
        <f>I18+L18+O18</f>
        <v>0</v>
      </c>
      <c r="S18" s="92">
        <f>J18+M18+P18</f>
        <v>0</v>
      </c>
      <c r="T18" s="93">
        <v>0</v>
      </c>
      <c r="U18" s="102">
        <v>0</v>
      </c>
      <c r="V18" s="92">
        <v>0</v>
      </c>
      <c r="W18" s="104">
        <v>0</v>
      </c>
      <c r="X18" s="102">
        <v>0</v>
      </c>
      <c r="Y18" s="92">
        <v>0</v>
      </c>
      <c r="Z18" s="103">
        <v>0</v>
      </c>
      <c r="AA18" s="102">
        <v>0</v>
      </c>
      <c r="AB18" s="92">
        <v>0</v>
      </c>
      <c r="AC18" s="103">
        <v>0</v>
      </c>
      <c r="AD18" s="91">
        <f>R18+U18+X18+AA18</f>
        <v>0</v>
      </c>
      <c r="AE18" s="105">
        <f>S18+V18+Y18+AB18</f>
        <v>0</v>
      </c>
      <c r="AF18" s="106"/>
      <c r="AG18" s="102">
        <v>0</v>
      </c>
      <c r="AH18" s="92">
        <v>0</v>
      </c>
      <c r="AI18" s="103">
        <v>0</v>
      </c>
      <c r="AJ18" s="102">
        <v>0</v>
      </c>
      <c r="AK18" s="92">
        <v>0</v>
      </c>
      <c r="AL18" s="103">
        <v>0</v>
      </c>
      <c r="AM18" s="102">
        <v>0</v>
      </c>
      <c r="AN18" s="92">
        <v>0</v>
      </c>
      <c r="AO18" s="103">
        <v>0</v>
      </c>
      <c r="AP18" s="91">
        <f>AD18+AG18+AJ18+AM18</f>
        <v>0</v>
      </c>
      <c r="AQ18" s="105">
        <f>AE18+AH18+AK18+AN18</f>
        <v>0</v>
      </c>
      <c r="AR18" s="106"/>
      <c r="AS18" s="102">
        <v>0</v>
      </c>
      <c r="AT18" s="92">
        <v>0</v>
      </c>
      <c r="AU18" s="92">
        <v>0</v>
      </c>
      <c r="AV18" s="92">
        <v>0</v>
      </c>
      <c r="AW18" s="103">
        <v>0</v>
      </c>
      <c r="AX18" s="99">
        <v>50000</v>
      </c>
      <c r="AY18" s="92">
        <f>AY30</f>
        <v>0</v>
      </c>
      <c r="AZ18" s="17"/>
      <c r="BA18" s="103">
        <v>0</v>
      </c>
      <c r="BB18" s="99">
        <v>0</v>
      </c>
      <c r="BC18" s="92">
        <v>0</v>
      </c>
      <c r="BD18" s="103">
        <v>0</v>
      </c>
      <c r="BE18" s="107">
        <f>AP18+AS18+AX18+BB18</f>
        <v>50000</v>
      </c>
      <c r="BF18" s="108">
        <f>AQ18+AV18+AY18+BC18</f>
        <v>0</v>
      </c>
      <c r="BG18" s="340"/>
      <c r="BH18" s="325"/>
      <c r="BI18" s="63"/>
    </row>
    <row r="19" spans="1:61" ht="0.75" hidden="1" customHeight="1" thickBot="1">
      <c r="A19" s="294"/>
      <c r="B19" s="343"/>
      <c r="C19" s="276"/>
      <c r="D19" s="294"/>
      <c r="E19" s="84" t="s">
        <v>46</v>
      </c>
      <c r="F19" s="99">
        <f t="shared" ref="F19:F27" si="1">AM19+AX19</f>
        <v>0</v>
      </c>
      <c r="G19" s="100">
        <f>S19+V19+Y19+AB19+AH19+AK19+AN19+AV19+AY19+BC19</f>
        <v>0</v>
      </c>
      <c r="H19" s="101">
        <v>0</v>
      </c>
      <c r="I19" s="102">
        <v>0</v>
      </c>
      <c r="J19" s="92">
        <v>0</v>
      </c>
      <c r="K19" s="93">
        <v>0</v>
      </c>
      <c r="L19" s="102">
        <v>0</v>
      </c>
      <c r="M19" s="92">
        <v>0</v>
      </c>
      <c r="N19" s="103">
        <v>0</v>
      </c>
      <c r="O19" s="102">
        <v>0</v>
      </c>
      <c r="P19" s="92">
        <v>0</v>
      </c>
      <c r="Q19" s="103">
        <v>0</v>
      </c>
      <c r="R19" s="91">
        <f>I19+L19+O19</f>
        <v>0</v>
      </c>
      <c r="S19" s="92">
        <v>0</v>
      </c>
      <c r="T19" s="93">
        <v>0</v>
      </c>
      <c r="U19" s="102">
        <v>0</v>
      </c>
      <c r="V19" s="92">
        <v>0</v>
      </c>
      <c r="W19" s="104">
        <v>0</v>
      </c>
      <c r="X19" s="102">
        <v>0</v>
      </c>
      <c r="Y19" s="92">
        <v>0</v>
      </c>
      <c r="Z19" s="103">
        <v>0</v>
      </c>
      <c r="AA19" s="102">
        <v>0</v>
      </c>
      <c r="AB19" s="92">
        <v>0</v>
      </c>
      <c r="AC19" s="103">
        <v>0</v>
      </c>
      <c r="AD19" s="91">
        <f>R19+U19+X19+AA19</f>
        <v>0</v>
      </c>
      <c r="AE19" s="105">
        <f>S19+V19+Y19+AB19</f>
        <v>0</v>
      </c>
      <c r="AF19" s="106"/>
      <c r="AG19" s="102">
        <v>0</v>
      </c>
      <c r="AH19" s="92">
        <v>0</v>
      </c>
      <c r="AI19" s="103"/>
      <c r="AJ19" s="102">
        <v>0</v>
      </c>
      <c r="AK19" s="92">
        <v>0</v>
      </c>
      <c r="AL19" s="103"/>
      <c r="AM19" s="102">
        <v>0</v>
      </c>
      <c r="AN19" s="92">
        <v>0</v>
      </c>
      <c r="AO19" s="103"/>
      <c r="AP19" s="91">
        <f>AD19+AG19+AJ19+AM19</f>
        <v>0</v>
      </c>
      <c r="AQ19" s="105">
        <f>AE19+AH19+AK19+AN19</f>
        <v>0</v>
      </c>
      <c r="AR19" s="106"/>
      <c r="AS19" s="102">
        <v>0</v>
      </c>
      <c r="AT19" s="92">
        <v>0</v>
      </c>
      <c r="AU19" s="92">
        <v>0</v>
      </c>
      <c r="AV19" s="92">
        <v>0</v>
      </c>
      <c r="AW19" s="103"/>
      <c r="AX19" s="99">
        <v>0</v>
      </c>
      <c r="AY19" s="92">
        <v>0</v>
      </c>
      <c r="AZ19" s="109"/>
      <c r="BA19" s="110">
        <v>0</v>
      </c>
      <c r="BB19" s="99">
        <v>0</v>
      </c>
      <c r="BC19" s="92">
        <v>0</v>
      </c>
      <c r="BD19" s="103"/>
      <c r="BE19" s="111">
        <f>AP19+AS19+AX19+BB19</f>
        <v>0</v>
      </c>
      <c r="BF19" s="112">
        <f>AQ19+AV19+AY19+BC19</f>
        <v>0</v>
      </c>
      <c r="BG19" s="340"/>
      <c r="BH19" s="325"/>
      <c r="BI19" s="63"/>
    </row>
    <row r="20" spans="1:61" ht="51.75" hidden="1" customHeight="1" thickBot="1">
      <c r="A20" s="294"/>
      <c r="B20" s="343"/>
      <c r="C20" s="276"/>
      <c r="D20" s="294"/>
      <c r="E20" s="113" t="s">
        <v>18</v>
      </c>
      <c r="F20" s="99">
        <f t="shared" si="1"/>
        <v>0</v>
      </c>
      <c r="G20" s="100">
        <v>0</v>
      </c>
      <c r="H20" s="101">
        <v>0</v>
      </c>
      <c r="I20" s="102">
        <v>0</v>
      </c>
      <c r="J20" s="92">
        <v>0</v>
      </c>
      <c r="K20" s="93">
        <v>0</v>
      </c>
      <c r="L20" s="102">
        <v>0</v>
      </c>
      <c r="M20" s="92">
        <v>0</v>
      </c>
      <c r="N20" s="103">
        <v>0</v>
      </c>
      <c r="O20" s="102">
        <v>0</v>
      </c>
      <c r="P20" s="92">
        <v>0</v>
      </c>
      <c r="Q20" s="103">
        <v>0</v>
      </c>
      <c r="R20" s="91"/>
      <c r="S20" s="92">
        <v>0</v>
      </c>
      <c r="T20" s="93">
        <v>0</v>
      </c>
      <c r="U20" s="102">
        <v>0</v>
      </c>
      <c r="V20" s="92">
        <v>0</v>
      </c>
      <c r="W20" s="104">
        <v>0</v>
      </c>
      <c r="X20" s="102">
        <v>0</v>
      </c>
      <c r="Y20" s="92">
        <v>0</v>
      </c>
      <c r="Z20" s="103">
        <v>0</v>
      </c>
      <c r="AA20" s="102">
        <v>0</v>
      </c>
      <c r="AB20" s="92">
        <v>0</v>
      </c>
      <c r="AC20" s="103">
        <v>0</v>
      </c>
      <c r="AD20" s="91">
        <v>325</v>
      </c>
      <c r="AE20" s="105">
        <v>0</v>
      </c>
      <c r="AF20" s="106"/>
      <c r="AG20" s="102">
        <v>0</v>
      </c>
      <c r="AH20" s="92">
        <v>0</v>
      </c>
      <c r="AI20" s="103"/>
      <c r="AJ20" s="102">
        <v>0</v>
      </c>
      <c r="AK20" s="92">
        <v>0</v>
      </c>
      <c r="AL20" s="103"/>
      <c r="AM20" s="102">
        <v>0</v>
      </c>
      <c r="AN20" s="92">
        <v>0</v>
      </c>
      <c r="AO20" s="103"/>
      <c r="AP20" s="91">
        <v>325</v>
      </c>
      <c r="AQ20" s="105">
        <v>0</v>
      </c>
      <c r="AR20" s="106"/>
      <c r="AS20" s="102">
        <v>0</v>
      </c>
      <c r="AT20" s="92"/>
      <c r="AU20" s="92"/>
      <c r="AV20" s="92">
        <v>0</v>
      </c>
      <c r="AW20" s="103"/>
      <c r="AX20" s="99">
        <v>0</v>
      </c>
      <c r="AY20" s="92">
        <v>0</v>
      </c>
      <c r="AZ20" s="109"/>
      <c r="BA20" s="110"/>
      <c r="BB20" s="99">
        <v>0</v>
      </c>
      <c r="BC20" s="92">
        <v>0</v>
      </c>
      <c r="BD20" s="103"/>
      <c r="BE20" s="111">
        <v>325</v>
      </c>
      <c r="BF20" s="112">
        <v>0</v>
      </c>
      <c r="BG20" s="340"/>
      <c r="BH20" s="325"/>
      <c r="BI20" s="63"/>
    </row>
    <row r="21" spans="1:61" ht="13.5" hidden="1" customHeight="1" thickBot="1">
      <c r="A21" s="294"/>
      <c r="B21" s="343"/>
      <c r="C21" s="276"/>
      <c r="D21" s="294"/>
      <c r="E21" s="114"/>
      <c r="F21" s="99">
        <f t="shared" si="1"/>
        <v>0</v>
      </c>
      <c r="G21" s="115"/>
      <c r="H21" s="116"/>
      <c r="I21" s="117"/>
      <c r="J21" s="118"/>
      <c r="K21" s="119"/>
      <c r="L21" s="117"/>
      <c r="M21" s="118"/>
      <c r="N21" s="116"/>
      <c r="O21" s="117"/>
      <c r="P21" s="118"/>
      <c r="Q21" s="116"/>
      <c r="R21" s="120"/>
      <c r="S21" s="118"/>
      <c r="T21" s="119"/>
      <c r="U21" s="117"/>
      <c r="V21" s="121"/>
      <c r="W21" s="122"/>
      <c r="X21" s="123"/>
      <c r="Y21" s="121"/>
      <c r="Z21" s="124"/>
      <c r="AA21" s="123"/>
      <c r="AB21" s="121"/>
      <c r="AC21" s="124"/>
      <c r="AD21" s="125"/>
      <c r="AE21" s="121"/>
      <c r="AF21" s="126"/>
      <c r="AG21" s="123"/>
      <c r="AH21" s="121"/>
      <c r="AI21" s="124"/>
      <c r="AJ21" s="123"/>
      <c r="AK21" s="121"/>
      <c r="AL21" s="124"/>
      <c r="AM21" s="123"/>
      <c r="AN21" s="121"/>
      <c r="AO21" s="124"/>
      <c r="AP21" s="125"/>
      <c r="AQ21" s="121"/>
      <c r="AR21" s="126"/>
      <c r="AS21" s="123"/>
      <c r="AT21" s="121"/>
      <c r="AU21" s="121"/>
      <c r="AV21" s="92">
        <v>0</v>
      </c>
      <c r="AW21" s="124"/>
      <c r="AX21" s="99">
        <v>0</v>
      </c>
      <c r="AY21" s="121"/>
      <c r="AZ21" s="121"/>
      <c r="BA21" s="124"/>
      <c r="BB21" s="127"/>
      <c r="BC21" s="121"/>
      <c r="BD21" s="124"/>
      <c r="BG21" s="340"/>
      <c r="BH21" s="325"/>
    </row>
    <row r="22" spans="1:61" ht="13.5" hidden="1" customHeight="1" thickBot="1">
      <c r="A22" s="294"/>
      <c r="B22" s="343"/>
      <c r="C22" s="276"/>
      <c r="D22" s="294"/>
      <c r="E22" s="114"/>
      <c r="F22" s="99">
        <f t="shared" si="1"/>
        <v>0</v>
      </c>
      <c r="G22" s="115"/>
      <c r="H22" s="116"/>
      <c r="I22" s="117"/>
      <c r="J22" s="118"/>
      <c r="K22" s="119"/>
      <c r="L22" s="117"/>
      <c r="M22" s="118"/>
      <c r="N22" s="116"/>
      <c r="O22" s="117"/>
      <c r="P22" s="118"/>
      <c r="Q22" s="116"/>
      <c r="R22" s="120"/>
      <c r="S22" s="118"/>
      <c r="T22" s="119"/>
      <c r="U22" s="117"/>
      <c r="V22" s="121"/>
      <c r="W22" s="122"/>
      <c r="X22" s="123"/>
      <c r="Y22" s="121"/>
      <c r="Z22" s="124"/>
      <c r="AA22" s="123"/>
      <c r="AB22" s="121"/>
      <c r="AC22" s="124"/>
      <c r="AD22" s="125"/>
      <c r="AE22" s="121"/>
      <c r="AF22" s="126"/>
      <c r="AG22" s="123"/>
      <c r="AH22" s="121"/>
      <c r="AI22" s="124"/>
      <c r="AJ22" s="123"/>
      <c r="AK22" s="121"/>
      <c r="AL22" s="124"/>
      <c r="AM22" s="123"/>
      <c r="AN22" s="121"/>
      <c r="AO22" s="124"/>
      <c r="AP22" s="125"/>
      <c r="AQ22" s="121"/>
      <c r="AR22" s="126"/>
      <c r="AS22" s="123"/>
      <c r="AT22" s="121"/>
      <c r="AU22" s="121"/>
      <c r="AV22" s="92">
        <v>0</v>
      </c>
      <c r="AW22" s="124"/>
      <c r="AX22" s="99">
        <v>0</v>
      </c>
      <c r="AY22" s="121"/>
      <c r="AZ22" s="121"/>
      <c r="BA22" s="124"/>
      <c r="BB22" s="127"/>
      <c r="BC22" s="121"/>
      <c r="BD22" s="124"/>
      <c r="BG22" s="340"/>
      <c r="BH22" s="325"/>
    </row>
    <row r="23" spans="1:61" ht="13.5" hidden="1" customHeight="1" thickBot="1">
      <c r="A23" s="294"/>
      <c r="B23" s="343"/>
      <c r="C23" s="276"/>
      <c r="D23" s="294"/>
      <c r="E23" s="114"/>
      <c r="F23" s="99">
        <f t="shared" si="1"/>
        <v>0</v>
      </c>
      <c r="G23" s="115"/>
      <c r="H23" s="116"/>
      <c r="I23" s="117"/>
      <c r="J23" s="118"/>
      <c r="K23" s="119"/>
      <c r="L23" s="117"/>
      <c r="M23" s="118"/>
      <c r="N23" s="116"/>
      <c r="O23" s="117"/>
      <c r="P23" s="118"/>
      <c r="Q23" s="116"/>
      <c r="R23" s="120"/>
      <c r="S23" s="118"/>
      <c r="T23" s="119"/>
      <c r="U23" s="117"/>
      <c r="V23" s="121"/>
      <c r="W23" s="122"/>
      <c r="X23" s="123"/>
      <c r="Y23" s="121"/>
      <c r="Z23" s="124"/>
      <c r="AA23" s="123"/>
      <c r="AB23" s="121"/>
      <c r="AC23" s="124"/>
      <c r="AD23" s="125"/>
      <c r="AE23" s="121"/>
      <c r="AF23" s="126"/>
      <c r="AG23" s="123"/>
      <c r="AH23" s="121"/>
      <c r="AI23" s="124"/>
      <c r="AJ23" s="123"/>
      <c r="AK23" s="121"/>
      <c r="AL23" s="124"/>
      <c r="AM23" s="123"/>
      <c r="AN23" s="121"/>
      <c r="AO23" s="124"/>
      <c r="AP23" s="125"/>
      <c r="AQ23" s="121"/>
      <c r="AR23" s="126"/>
      <c r="AS23" s="123"/>
      <c r="AT23" s="121"/>
      <c r="AU23" s="121"/>
      <c r="AV23" s="92">
        <v>0</v>
      </c>
      <c r="AW23" s="124"/>
      <c r="AX23" s="99">
        <v>0</v>
      </c>
      <c r="AY23" s="121"/>
      <c r="AZ23" s="121"/>
      <c r="BA23" s="124"/>
      <c r="BB23" s="127"/>
      <c r="BC23" s="121"/>
      <c r="BD23" s="124"/>
      <c r="BG23" s="340"/>
      <c r="BH23" s="325"/>
    </row>
    <row r="24" spans="1:61" ht="13.5" hidden="1" customHeight="1" thickBot="1">
      <c r="A24" s="294"/>
      <c r="B24" s="343"/>
      <c r="C24" s="276"/>
      <c r="D24" s="294"/>
      <c r="E24" s="114"/>
      <c r="F24" s="99">
        <f t="shared" si="1"/>
        <v>0</v>
      </c>
      <c r="G24" s="115"/>
      <c r="H24" s="116"/>
      <c r="I24" s="117"/>
      <c r="J24" s="118"/>
      <c r="K24" s="119"/>
      <c r="L24" s="117"/>
      <c r="M24" s="118"/>
      <c r="N24" s="116"/>
      <c r="O24" s="117"/>
      <c r="P24" s="118"/>
      <c r="Q24" s="116"/>
      <c r="R24" s="120"/>
      <c r="S24" s="118"/>
      <c r="T24" s="119"/>
      <c r="U24" s="117"/>
      <c r="V24" s="121"/>
      <c r="W24" s="122"/>
      <c r="X24" s="123"/>
      <c r="Y24" s="121"/>
      <c r="Z24" s="124"/>
      <c r="AA24" s="123"/>
      <c r="AB24" s="121"/>
      <c r="AC24" s="124"/>
      <c r="AD24" s="125"/>
      <c r="AE24" s="121"/>
      <c r="AF24" s="126"/>
      <c r="AG24" s="123"/>
      <c r="AH24" s="121"/>
      <c r="AI24" s="124"/>
      <c r="AJ24" s="123"/>
      <c r="AK24" s="121"/>
      <c r="AL24" s="124"/>
      <c r="AM24" s="123"/>
      <c r="AN24" s="121"/>
      <c r="AO24" s="124"/>
      <c r="AP24" s="125"/>
      <c r="AQ24" s="121"/>
      <c r="AR24" s="126"/>
      <c r="AS24" s="123"/>
      <c r="AT24" s="121"/>
      <c r="AU24" s="121"/>
      <c r="AV24" s="92">
        <v>0</v>
      </c>
      <c r="AW24" s="124"/>
      <c r="AX24" s="99">
        <v>0</v>
      </c>
      <c r="AY24" s="121"/>
      <c r="AZ24" s="121"/>
      <c r="BA24" s="124"/>
      <c r="BB24" s="127"/>
      <c r="BC24" s="121"/>
      <c r="BD24" s="124"/>
      <c r="BG24" s="340"/>
      <c r="BH24" s="325"/>
    </row>
    <row r="25" spans="1:61" ht="13.5" hidden="1" customHeight="1" thickBot="1">
      <c r="A25" s="294"/>
      <c r="B25" s="343"/>
      <c r="C25" s="276"/>
      <c r="D25" s="294"/>
      <c r="E25" s="114"/>
      <c r="F25" s="99">
        <f t="shared" si="1"/>
        <v>0</v>
      </c>
      <c r="G25" s="115"/>
      <c r="H25" s="116"/>
      <c r="I25" s="117"/>
      <c r="J25" s="118"/>
      <c r="K25" s="119"/>
      <c r="L25" s="117"/>
      <c r="M25" s="118"/>
      <c r="N25" s="116"/>
      <c r="O25" s="117"/>
      <c r="P25" s="118"/>
      <c r="Q25" s="116"/>
      <c r="R25" s="120"/>
      <c r="S25" s="118"/>
      <c r="T25" s="119"/>
      <c r="U25" s="117"/>
      <c r="V25" s="121"/>
      <c r="W25" s="122"/>
      <c r="X25" s="123"/>
      <c r="Y25" s="121"/>
      <c r="Z25" s="124"/>
      <c r="AA25" s="123"/>
      <c r="AB25" s="121"/>
      <c r="AC25" s="124"/>
      <c r="AD25" s="125"/>
      <c r="AE25" s="121"/>
      <c r="AF25" s="126"/>
      <c r="AG25" s="123"/>
      <c r="AH25" s="121"/>
      <c r="AI25" s="124"/>
      <c r="AJ25" s="123"/>
      <c r="AK25" s="121"/>
      <c r="AL25" s="124"/>
      <c r="AM25" s="123"/>
      <c r="AN25" s="121"/>
      <c r="AO25" s="124"/>
      <c r="AP25" s="125"/>
      <c r="AQ25" s="121"/>
      <c r="AR25" s="126"/>
      <c r="AS25" s="123"/>
      <c r="AT25" s="121"/>
      <c r="AU25" s="121"/>
      <c r="AV25" s="92">
        <v>0</v>
      </c>
      <c r="AW25" s="124"/>
      <c r="AX25" s="99">
        <v>0</v>
      </c>
      <c r="AY25" s="121"/>
      <c r="AZ25" s="121"/>
      <c r="BA25" s="124"/>
      <c r="BB25" s="127"/>
      <c r="BC25" s="121"/>
      <c r="BD25" s="124"/>
      <c r="BG25" s="340"/>
      <c r="BH25" s="325"/>
    </row>
    <row r="26" spans="1:61" ht="13.5" hidden="1" customHeight="1" thickBot="1">
      <c r="A26" s="294"/>
      <c r="B26" s="343"/>
      <c r="C26" s="276"/>
      <c r="D26" s="294"/>
      <c r="E26" s="2"/>
      <c r="F26" s="99">
        <f t="shared" si="1"/>
        <v>0</v>
      </c>
      <c r="G26" s="128"/>
      <c r="H26" s="124"/>
      <c r="I26" s="123"/>
      <c r="J26" s="121"/>
      <c r="K26" s="126"/>
      <c r="L26" s="123"/>
      <c r="M26" s="121"/>
      <c r="N26" s="124"/>
      <c r="O26" s="123"/>
      <c r="P26" s="121"/>
      <c r="Q26" s="124"/>
      <c r="R26" s="125"/>
      <c r="S26" s="121"/>
      <c r="T26" s="126"/>
      <c r="U26" s="123"/>
      <c r="V26" s="121"/>
      <c r="W26" s="122"/>
      <c r="X26" s="123"/>
      <c r="Y26" s="121"/>
      <c r="Z26" s="124"/>
      <c r="AA26" s="123"/>
      <c r="AB26" s="121"/>
      <c r="AC26" s="124"/>
      <c r="AD26" s="125"/>
      <c r="AE26" s="121"/>
      <c r="AF26" s="126"/>
      <c r="AG26" s="123"/>
      <c r="AH26" s="121"/>
      <c r="AI26" s="124"/>
      <c r="AJ26" s="123"/>
      <c r="AK26" s="121"/>
      <c r="AL26" s="124"/>
      <c r="AM26" s="123"/>
      <c r="AN26" s="121"/>
      <c r="AO26" s="124"/>
      <c r="AP26" s="125"/>
      <c r="AQ26" s="121"/>
      <c r="AR26" s="126"/>
      <c r="AS26" s="123"/>
      <c r="AT26" s="121"/>
      <c r="AU26" s="121"/>
      <c r="AV26" s="92">
        <v>0</v>
      </c>
      <c r="AW26" s="124"/>
      <c r="AX26" s="99">
        <v>0</v>
      </c>
      <c r="AY26" s="121"/>
      <c r="AZ26" s="121"/>
      <c r="BA26" s="124"/>
      <c r="BB26" s="127"/>
      <c r="BC26" s="121"/>
      <c r="BD26" s="124"/>
      <c r="BG26" s="340"/>
      <c r="BH26" s="325"/>
    </row>
    <row r="27" spans="1:61" ht="41.25" hidden="1" customHeight="1" thickBot="1">
      <c r="A27" s="294"/>
      <c r="B27" s="343"/>
      <c r="C27" s="276"/>
      <c r="D27" s="294"/>
      <c r="E27" s="129" t="s">
        <v>18</v>
      </c>
      <c r="F27" s="99">
        <f t="shared" si="1"/>
        <v>0</v>
      </c>
      <c r="G27" s="100">
        <v>0</v>
      </c>
      <c r="H27" s="103">
        <v>0</v>
      </c>
      <c r="I27" s="102">
        <v>0</v>
      </c>
      <c r="J27" s="92">
        <v>0</v>
      </c>
      <c r="K27" s="93">
        <v>0</v>
      </c>
      <c r="L27" s="102">
        <v>0</v>
      </c>
      <c r="M27" s="92">
        <v>0</v>
      </c>
      <c r="N27" s="103">
        <v>0</v>
      </c>
      <c r="O27" s="102">
        <v>0</v>
      </c>
      <c r="P27" s="92">
        <v>0</v>
      </c>
      <c r="Q27" s="103">
        <v>0</v>
      </c>
      <c r="R27" s="91"/>
      <c r="S27" s="92"/>
      <c r="T27" s="93"/>
      <c r="U27" s="102">
        <v>0</v>
      </c>
      <c r="V27" s="92">
        <v>0</v>
      </c>
      <c r="W27" s="104">
        <v>0</v>
      </c>
      <c r="X27" s="102">
        <v>0</v>
      </c>
      <c r="Y27" s="92">
        <v>0</v>
      </c>
      <c r="Z27" s="103">
        <v>0</v>
      </c>
      <c r="AA27" s="102">
        <v>0</v>
      </c>
      <c r="AB27" s="92">
        <v>0</v>
      </c>
      <c r="AC27" s="103">
        <v>0</v>
      </c>
      <c r="AD27" s="91"/>
      <c r="AE27" s="92"/>
      <c r="AF27" s="93"/>
      <c r="AG27" s="102">
        <v>0</v>
      </c>
      <c r="AH27" s="92">
        <v>0</v>
      </c>
      <c r="AI27" s="103"/>
      <c r="AJ27" s="102">
        <v>0</v>
      </c>
      <c r="AK27" s="92">
        <v>0</v>
      </c>
      <c r="AL27" s="103">
        <v>0</v>
      </c>
      <c r="AM27" s="102">
        <v>0</v>
      </c>
      <c r="AN27" s="92">
        <v>0</v>
      </c>
      <c r="AO27" s="103">
        <v>0</v>
      </c>
      <c r="AP27" s="91"/>
      <c r="AQ27" s="92"/>
      <c r="AR27" s="93"/>
      <c r="AS27" s="102">
        <v>0</v>
      </c>
      <c r="AT27" s="92"/>
      <c r="AU27" s="92"/>
      <c r="AV27" s="92">
        <v>0</v>
      </c>
      <c r="AW27" s="103">
        <v>0</v>
      </c>
      <c r="AX27" s="99">
        <v>0</v>
      </c>
      <c r="AY27" s="92">
        <v>0</v>
      </c>
      <c r="AZ27" s="92"/>
      <c r="BA27" s="103">
        <v>0</v>
      </c>
      <c r="BB27" s="99">
        <v>0</v>
      </c>
      <c r="BC27" s="92">
        <v>0</v>
      </c>
      <c r="BD27" s="130"/>
      <c r="BE27" s="131"/>
      <c r="BF27" s="132"/>
      <c r="BG27" s="340"/>
      <c r="BH27" s="325"/>
    </row>
    <row r="28" spans="1:61" ht="17.25" customHeight="1" thickBot="1">
      <c r="A28" s="295"/>
      <c r="B28" s="344"/>
      <c r="C28" s="277"/>
      <c r="D28" s="295"/>
      <c r="E28" s="84" t="s">
        <v>82</v>
      </c>
      <c r="F28" s="99">
        <f>L28+O28+U28+X28+AA28+AG28+AJ28+AM28+AS28+AX28+BB28</f>
        <v>6375.6</v>
      </c>
      <c r="G28" s="133">
        <v>0</v>
      </c>
      <c r="H28" s="134">
        <f>G28/F28*100</f>
        <v>0</v>
      </c>
      <c r="I28" s="135">
        <v>0</v>
      </c>
      <c r="J28" s="136">
        <v>0</v>
      </c>
      <c r="K28" s="137">
        <v>0</v>
      </c>
      <c r="L28" s="135">
        <v>0</v>
      </c>
      <c r="M28" s="136">
        <v>0</v>
      </c>
      <c r="N28" s="134">
        <v>0</v>
      </c>
      <c r="O28" s="135">
        <v>0</v>
      </c>
      <c r="P28" s="136">
        <v>0</v>
      </c>
      <c r="Q28" s="134">
        <v>0</v>
      </c>
      <c r="R28" s="91">
        <f>R31</f>
        <v>0</v>
      </c>
      <c r="S28" s="92">
        <f>S31</f>
        <v>0</v>
      </c>
      <c r="T28" s="93">
        <f>T31</f>
        <v>0</v>
      </c>
      <c r="U28" s="135">
        <v>0</v>
      </c>
      <c r="V28" s="136">
        <v>0</v>
      </c>
      <c r="W28" s="138">
        <v>0</v>
      </c>
      <c r="X28" s="135">
        <v>0</v>
      </c>
      <c r="Y28" s="136">
        <v>0</v>
      </c>
      <c r="Z28" s="134">
        <v>0</v>
      </c>
      <c r="AA28" s="135">
        <v>0</v>
      </c>
      <c r="AB28" s="136">
        <v>0</v>
      </c>
      <c r="AC28" s="134">
        <v>0</v>
      </c>
      <c r="AD28" s="91">
        <f>AD31</f>
        <v>0</v>
      </c>
      <c r="AE28" s="92">
        <f>AE31</f>
        <v>0</v>
      </c>
      <c r="AF28" s="93">
        <f>AF31</f>
        <v>0</v>
      </c>
      <c r="AG28" s="135">
        <v>0</v>
      </c>
      <c r="AH28" s="136">
        <v>0</v>
      </c>
      <c r="AI28" s="134">
        <v>0</v>
      </c>
      <c r="AJ28" s="135">
        <v>0</v>
      </c>
      <c r="AK28" s="136">
        <v>0</v>
      </c>
      <c r="AL28" s="134">
        <v>0</v>
      </c>
      <c r="AM28" s="135">
        <v>0</v>
      </c>
      <c r="AN28" s="136">
        <v>0</v>
      </c>
      <c r="AO28" s="134">
        <v>0</v>
      </c>
      <c r="AP28" s="91">
        <f>AP31</f>
        <v>0</v>
      </c>
      <c r="AQ28" s="92">
        <f>AQ31</f>
        <v>0</v>
      </c>
      <c r="AR28" s="93">
        <f>AR31</f>
        <v>0</v>
      </c>
      <c r="AS28" s="135">
        <v>0</v>
      </c>
      <c r="AT28" s="136">
        <f>AT31</f>
        <v>0</v>
      </c>
      <c r="AU28" s="136">
        <f>AU31</f>
        <v>0</v>
      </c>
      <c r="AV28" s="136">
        <v>0</v>
      </c>
      <c r="AW28" s="134">
        <v>0</v>
      </c>
      <c r="AX28" s="135">
        <f>5555.6+820</f>
        <v>6375.6</v>
      </c>
      <c r="AY28" s="136">
        <f>AY31</f>
        <v>0</v>
      </c>
      <c r="AZ28" s="136">
        <f>AZ31</f>
        <v>0</v>
      </c>
      <c r="BA28" s="134">
        <f>BA31</f>
        <v>0</v>
      </c>
      <c r="BB28" s="139">
        <v>0</v>
      </c>
      <c r="BC28" s="136">
        <f>BC31</f>
        <v>0</v>
      </c>
      <c r="BD28" s="134">
        <f>BD31</f>
        <v>0</v>
      </c>
      <c r="BE28" s="140"/>
      <c r="BF28" s="140"/>
      <c r="BG28" s="341"/>
      <c r="BH28" s="326"/>
    </row>
    <row r="29" spans="1:61" ht="18" hidden="1" customHeight="1" thickBot="1">
      <c r="A29" s="293" t="s">
        <v>50</v>
      </c>
      <c r="B29" s="290" t="s">
        <v>61</v>
      </c>
      <c r="C29" s="275" t="s">
        <v>55</v>
      </c>
      <c r="D29" s="275" t="s">
        <v>56</v>
      </c>
      <c r="E29" s="84" t="s">
        <v>44</v>
      </c>
      <c r="F29" s="85">
        <f>F30+F31</f>
        <v>57421.599999999999</v>
      </c>
      <c r="G29" s="86">
        <f t="shared" ref="G29:BD29" si="2">G30+G31</f>
        <v>120.6</v>
      </c>
      <c r="H29" s="87">
        <f>G29/F29*100</f>
        <v>0.2100254956323056</v>
      </c>
      <c r="I29" s="141">
        <f t="shared" si="2"/>
        <v>0</v>
      </c>
      <c r="J29" s="142">
        <f t="shared" si="2"/>
        <v>0</v>
      </c>
      <c r="K29" s="143">
        <f t="shared" si="2"/>
        <v>0</v>
      </c>
      <c r="L29" s="141">
        <f t="shared" si="2"/>
        <v>153.9</v>
      </c>
      <c r="M29" s="142">
        <f t="shared" si="2"/>
        <v>120.6</v>
      </c>
      <c r="N29" s="143">
        <f t="shared" si="2"/>
        <v>0</v>
      </c>
      <c r="O29" s="141">
        <f t="shared" si="2"/>
        <v>154</v>
      </c>
      <c r="P29" s="142">
        <f t="shared" si="2"/>
        <v>0</v>
      </c>
      <c r="Q29" s="143">
        <f t="shared" si="2"/>
        <v>0</v>
      </c>
      <c r="R29" s="144">
        <f t="shared" si="2"/>
        <v>0</v>
      </c>
      <c r="S29" s="142">
        <f t="shared" si="2"/>
        <v>0</v>
      </c>
      <c r="T29" s="145">
        <f t="shared" si="2"/>
        <v>0</v>
      </c>
      <c r="U29" s="141">
        <f t="shared" si="2"/>
        <v>153.9</v>
      </c>
      <c r="V29" s="142">
        <f t="shared" si="2"/>
        <v>0</v>
      </c>
      <c r="W29" s="143">
        <f t="shared" si="2"/>
        <v>0</v>
      </c>
      <c r="X29" s="141">
        <f t="shared" si="2"/>
        <v>154</v>
      </c>
      <c r="Y29" s="142">
        <f t="shared" si="2"/>
        <v>0</v>
      </c>
      <c r="Z29" s="143">
        <f t="shared" si="2"/>
        <v>0</v>
      </c>
      <c r="AA29" s="141">
        <f t="shared" si="2"/>
        <v>153.9</v>
      </c>
      <c r="AB29" s="142">
        <f t="shared" si="2"/>
        <v>0</v>
      </c>
      <c r="AC29" s="143">
        <f t="shared" si="2"/>
        <v>0</v>
      </c>
      <c r="AD29" s="144">
        <f t="shared" si="2"/>
        <v>0</v>
      </c>
      <c r="AE29" s="142">
        <f t="shared" si="2"/>
        <v>0</v>
      </c>
      <c r="AF29" s="145">
        <f t="shared" si="2"/>
        <v>0</v>
      </c>
      <c r="AG29" s="141">
        <f t="shared" si="2"/>
        <v>153.9</v>
      </c>
      <c r="AH29" s="142">
        <f t="shared" si="2"/>
        <v>0</v>
      </c>
      <c r="AI29" s="143">
        <f t="shared" si="2"/>
        <v>0</v>
      </c>
      <c r="AJ29" s="141">
        <f t="shared" si="2"/>
        <v>154</v>
      </c>
      <c r="AK29" s="142">
        <f t="shared" si="2"/>
        <v>0</v>
      </c>
      <c r="AL29" s="143">
        <f t="shared" si="2"/>
        <v>0</v>
      </c>
      <c r="AM29" s="141">
        <f t="shared" si="2"/>
        <v>154</v>
      </c>
      <c r="AN29" s="142">
        <f t="shared" si="2"/>
        <v>0</v>
      </c>
      <c r="AO29" s="143">
        <f t="shared" si="2"/>
        <v>0</v>
      </c>
      <c r="AP29" s="144">
        <f t="shared" si="2"/>
        <v>0</v>
      </c>
      <c r="AQ29" s="142">
        <f t="shared" si="2"/>
        <v>0</v>
      </c>
      <c r="AR29" s="145">
        <f t="shared" si="2"/>
        <v>0</v>
      </c>
      <c r="AS29" s="141">
        <f t="shared" si="2"/>
        <v>153.9</v>
      </c>
      <c r="AT29" s="142">
        <f t="shared" si="2"/>
        <v>0</v>
      </c>
      <c r="AU29" s="142">
        <f t="shared" si="2"/>
        <v>0</v>
      </c>
      <c r="AV29" s="142">
        <f>AV34</f>
        <v>0</v>
      </c>
      <c r="AW29" s="143">
        <v>100</v>
      </c>
      <c r="AX29" s="146">
        <f t="shared" si="2"/>
        <v>55709.599999999999</v>
      </c>
      <c r="AY29" s="142">
        <f t="shared" si="2"/>
        <v>0</v>
      </c>
      <c r="AZ29" s="142">
        <f t="shared" si="2"/>
        <v>0</v>
      </c>
      <c r="BA29" s="143">
        <v>0</v>
      </c>
      <c r="BB29" s="146">
        <f t="shared" si="2"/>
        <v>326.5</v>
      </c>
      <c r="BC29" s="142">
        <f t="shared" si="2"/>
        <v>0</v>
      </c>
      <c r="BD29" s="143">
        <f t="shared" si="2"/>
        <v>0</v>
      </c>
      <c r="BE29" s="140"/>
      <c r="BF29" s="140"/>
      <c r="BG29" s="290"/>
      <c r="BH29" s="275"/>
    </row>
    <row r="30" spans="1:61" ht="35.25" hidden="1" customHeight="1" thickBot="1">
      <c r="A30" s="294"/>
      <c r="B30" s="291"/>
      <c r="C30" s="276"/>
      <c r="D30" s="276"/>
      <c r="E30" s="98" t="s">
        <v>45</v>
      </c>
      <c r="F30" s="99">
        <f>AX30</f>
        <v>50000</v>
      </c>
      <c r="G30" s="100">
        <f>S30+V30+Y30+AB30+AH30+AK30+AN30+AV30+AY30+BC30</f>
        <v>0</v>
      </c>
      <c r="H30" s="101">
        <v>0</v>
      </c>
      <c r="I30" s="102">
        <v>0</v>
      </c>
      <c r="J30" s="92">
        <v>0</v>
      </c>
      <c r="K30" s="103">
        <v>0</v>
      </c>
      <c r="L30" s="102">
        <v>0</v>
      </c>
      <c r="M30" s="92">
        <v>0</v>
      </c>
      <c r="N30" s="103">
        <v>0</v>
      </c>
      <c r="O30" s="102">
        <v>0</v>
      </c>
      <c r="P30" s="92">
        <v>0</v>
      </c>
      <c r="Q30" s="103">
        <v>0</v>
      </c>
      <c r="R30" s="91">
        <f>I30+L30+O30</f>
        <v>0</v>
      </c>
      <c r="S30" s="92">
        <f>J30+M30+P30</f>
        <v>0</v>
      </c>
      <c r="T30" s="93">
        <v>0</v>
      </c>
      <c r="U30" s="102">
        <v>0</v>
      </c>
      <c r="V30" s="92">
        <v>0</v>
      </c>
      <c r="W30" s="103">
        <v>0</v>
      </c>
      <c r="X30" s="102">
        <v>0</v>
      </c>
      <c r="Y30" s="92">
        <v>0</v>
      </c>
      <c r="Z30" s="103">
        <v>0</v>
      </c>
      <c r="AA30" s="102">
        <v>0</v>
      </c>
      <c r="AB30" s="92">
        <v>0</v>
      </c>
      <c r="AC30" s="103">
        <v>0</v>
      </c>
      <c r="AD30" s="91">
        <f>R30+U30+X30+AA30</f>
        <v>0</v>
      </c>
      <c r="AE30" s="105">
        <f>S30+V30+Y30+AB30</f>
        <v>0</v>
      </c>
      <c r="AF30" s="106"/>
      <c r="AG30" s="102">
        <v>0</v>
      </c>
      <c r="AH30" s="92">
        <v>0</v>
      </c>
      <c r="AI30" s="103">
        <v>0</v>
      </c>
      <c r="AJ30" s="102">
        <v>0</v>
      </c>
      <c r="AK30" s="92">
        <v>0</v>
      </c>
      <c r="AL30" s="103">
        <v>0</v>
      </c>
      <c r="AM30" s="102">
        <v>0</v>
      </c>
      <c r="AN30" s="92">
        <v>0</v>
      </c>
      <c r="AO30" s="103">
        <v>0</v>
      </c>
      <c r="AP30" s="91">
        <f>AD30+AG30+AJ30+AM30</f>
        <v>0</v>
      </c>
      <c r="AQ30" s="105">
        <f>AE30+AH30+AK30+AN30</f>
        <v>0</v>
      </c>
      <c r="AR30" s="106"/>
      <c r="AS30" s="102">
        <v>0</v>
      </c>
      <c r="AT30" s="92">
        <v>0</v>
      </c>
      <c r="AU30" s="92">
        <v>0</v>
      </c>
      <c r="AV30" s="92">
        <v>0</v>
      </c>
      <c r="AW30" s="103">
        <v>0</v>
      </c>
      <c r="AX30" s="99">
        <v>50000</v>
      </c>
      <c r="AY30" s="92">
        <v>0</v>
      </c>
      <c r="AZ30" s="17"/>
      <c r="BA30" s="103">
        <v>0</v>
      </c>
      <c r="BB30" s="99">
        <v>0</v>
      </c>
      <c r="BC30" s="92">
        <v>0</v>
      </c>
      <c r="BD30" s="103">
        <v>0</v>
      </c>
      <c r="BE30" s="140"/>
      <c r="BF30" s="140"/>
      <c r="BG30" s="291"/>
      <c r="BH30" s="276"/>
    </row>
    <row r="31" spans="1:61" ht="42" hidden="1" customHeight="1" thickBot="1">
      <c r="A31" s="295"/>
      <c r="B31" s="292"/>
      <c r="C31" s="277"/>
      <c r="D31" s="277"/>
      <c r="E31" s="147" t="s">
        <v>46</v>
      </c>
      <c r="F31" s="139">
        <f>AA31+I31+L31+O31+U31+X31+AG31+AJ31+AM31+AS31+AX31+BB31</f>
        <v>7421.5999999999995</v>
      </c>
      <c r="G31" s="133">
        <f>J31+M31+P31+V31+Y31+AB31+AH31+AK31+AN31+AV31+AY31+BC31</f>
        <v>120.6</v>
      </c>
      <c r="H31" s="148">
        <f>G31/F31*100</f>
        <v>1.6249865258165357</v>
      </c>
      <c r="I31" s="135">
        <v>0</v>
      </c>
      <c r="J31" s="136">
        <v>0</v>
      </c>
      <c r="K31" s="134">
        <v>0</v>
      </c>
      <c r="L31" s="135">
        <v>153.9</v>
      </c>
      <c r="M31" s="136">
        <v>120.6</v>
      </c>
      <c r="N31" s="134">
        <f>N28</f>
        <v>0</v>
      </c>
      <c r="O31" s="135">
        <v>154</v>
      </c>
      <c r="P31" s="136">
        <v>0</v>
      </c>
      <c r="Q31" s="134">
        <v>0</v>
      </c>
      <c r="R31" s="149"/>
      <c r="S31" s="150"/>
      <c r="T31" s="151"/>
      <c r="U31" s="135">
        <v>153.9</v>
      </c>
      <c r="V31" s="136">
        <v>0</v>
      </c>
      <c r="W31" s="134">
        <v>0</v>
      </c>
      <c r="X31" s="135">
        <v>154</v>
      </c>
      <c r="Y31" s="136">
        <v>0</v>
      </c>
      <c r="Z31" s="134">
        <v>0</v>
      </c>
      <c r="AA31" s="135">
        <v>153.9</v>
      </c>
      <c r="AB31" s="136">
        <v>0</v>
      </c>
      <c r="AC31" s="134">
        <v>0</v>
      </c>
      <c r="AD31" s="149"/>
      <c r="AE31" s="152"/>
      <c r="AF31" s="153"/>
      <c r="AG31" s="135">
        <v>153.9</v>
      </c>
      <c r="AH31" s="136">
        <v>0</v>
      </c>
      <c r="AI31" s="134">
        <v>0</v>
      </c>
      <c r="AJ31" s="135">
        <v>154</v>
      </c>
      <c r="AK31" s="136">
        <v>0</v>
      </c>
      <c r="AL31" s="134">
        <v>0</v>
      </c>
      <c r="AM31" s="135">
        <v>154</v>
      </c>
      <c r="AN31" s="136">
        <v>0</v>
      </c>
      <c r="AO31" s="134">
        <v>0</v>
      </c>
      <c r="AP31" s="149"/>
      <c r="AQ31" s="152"/>
      <c r="AR31" s="153"/>
      <c r="AS31" s="135">
        <v>153.9</v>
      </c>
      <c r="AT31" s="136"/>
      <c r="AU31" s="136"/>
      <c r="AV31" s="136">
        <v>0</v>
      </c>
      <c r="AW31" s="134">
        <v>0</v>
      </c>
      <c r="AX31" s="139">
        <f>153.9+5555.7</f>
        <v>5709.5999999999995</v>
      </c>
      <c r="AY31" s="136">
        <v>0</v>
      </c>
      <c r="AZ31" s="18"/>
      <c r="BA31" s="134">
        <v>0</v>
      </c>
      <c r="BB31" s="139">
        <v>326.5</v>
      </c>
      <c r="BC31" s="136">
        <v>0</v>
      </c>
      <c r="BD31" s="134">
        <v>0</v>
      </c>
      <c r="BE31" s="140"/>
      <c r="BF31" s="140"/>
      <c r="BG31" s="292"/>
      <c r="BH31" s="277"/>
    </row>
    <row r="32" spans="1:61" ht="0.75" hidden="1" customHeight="1" thickBot="1">
      <c r="A32" s="293" t="s">
        <v>48</v>
      </c>
      <c r="B32" s="290" t="s">
        <v>49</v>
      </c>
      <c r="C32" s="293" t="s">
        <v>21</v>
      </c>
      <c r="D32" s="275" t="s">
        <v>32</v>
      </c>
      <c r="E32" s="154" t="s">
        <v>44</v>
      </c>
      <c r="F32" s="155">
        <f>F33+F34</f>
        <v>0</v>
      </c>
      <c r="G32" s="86">
        <f>G34</f>
        <v>0</v>
      </c>
      <c r="H32" s="156">
        <v>0</v>
      </c>
      <c r="I32" s="88">
        <v>0</v>
      </c>
      <c r="J32" s="89">
        <v>0</v>
      </c>
      <c r="K32" s="87">
        <v>0</v>
      </c>
      <c r="L32" s="88">
        <v>0</v>
      </c>
      <c r="M32" s="89">
        <v>0</v>
      </c>
      <c r="N32" s="87">
        <v>0</v>
      </c>
      <c r="O32" s="88">
        <v>0</v>
      </c>
      <c r="P32" s="89">
        <v>0</v>
      </c>
      <c r="Q32" s="87">
        <v>0</v>
      </c>
      <c r="R32" s="91"/>
      <c r="S32" s="92"/>
      <c r="T32" s="93"/>
      <c r="U32" s="88">
        <v>0</v>
      </c>
      <c r="V32" s="89">
        <v>0</v>
      </c>
      <c r="W32" s="87">
        <v>0</v>
      </c>
      <c r="X32" s="88">
        <v>0</v>
      </c>
      <c r="Y32" s="89">
        <v>0</v>
      </c>
      <c r="Z32" s="87">
        <v>0</v>
      </c>
      <c r="AA32" s="88">
        <f>AA34</f>
        <v>0</v>
      </c>
      <c r="AB32" s="89">
        <v>0</v>
      </c>
      <c r="AC32" s="87">
        <v>0</v>
      </c>
      <c r="AD32" s="91"/>
      <c r="AE32" s="105"/>
      <c r="AF32" s="106"/>
      <c r="AG32" s="88">
        <v>0</v>
      </c>
      <c r="AH32" s="89">
        <v>0</v>
      </c>
      <c r="AI32" s="87">
        <v>0</v>
      </c>
      <c r="AJ32" s="88">
        <v>0</v>
      </c>
      <c r="AK32" s="89">
        <v>0</v>
      </c>
      <c r="AL32" s="87">
        <v>0</v>
      </c>
      <c r="AM32" s="88">
        <v>0</v>
      </c>
      <c r="AN32" s="89">
        <v>0</v>
      </c>
      <c r="AO32" s="87">
        <v>0</v>
      </c>
      <c r="AP32" s="91"/>
      <c r="AQ32" s="105"/>
      <c r="AR32" s="106"/>
      <c r="AS32" s="88">
        <v>0</v>
      </c>
      <c r="AT32" s="89"/>
      <c r="AU32" s="89"/>
      <c r="AV32" s="89">
        <v>0</v>
      </c>
      <c r="AW32" s="87">
        <v>0</v>
      </c>
      <c r="AX32" s="85">
        <v>0</v>
      </c>
      <c r="AY32" s="89">
        <f>AY34+AY33</f>
        <v>0</v>
      </c>
      <c r="AZ32" s="16"/>
      <c r="BA32" s="87">
        <v>0</v>
      </c>
      <c r="BB32" s="85">
        <v>0</v>
      </c>
      <c r="BC32" s="89">
        <v>0</v>
      </c>
      <c r="BD32" s="87">
        <v>0</v>
      </c>
      <c r="BE32" s="140"/>
      <c r="BF32" s="140"/>
      <c r="BG32" s="290"/>
      <c r="BH32" s="320"/>
    </row>
    <row r="33" spans="1:60" ht="28.5" hidden="1" customHeight="1" thickBot="1">
      <c r="A33" s="294"/>
      <c r="B33" s="291"/>
      <c r="C33" s="294"/>
      <c r="D33" s="276"/>
      <c r="E33" s="157" t="s">
        <v>45</v>
      </c>
      <c r="F33" s="158">
        <f>AX33</f>
        <v>0</v>
      </c>
      <c r="G33" s="100">
        <v>0</v>
      </c>
      <c r="H33" s="101">
        <v>0</v>
      </c>
      <c r="I33" s="102">
        <v>0</v>
      </c>
      <c r="J33" s="92">
        <v>0</v>
      </c>
      <c r="K33" s="103">
        <v>0</v>
      </c>
      <c r="L33" s="102">
        <v>0</v>
      </c>
      <c r="M33" s="92">
        <v>0</v>
      </c>
      <c r="N33" s="103">
        <v>0</v>
      </c>
      <c r="O33" s="102">
        <v>0</v>
      </c>
      <c r="P33" s="92">
        <v>0</v>
      </c>
      <c r="Q33" s="103">
        <v>0</v>
      </c>
      <c r="R33" s="91"/>
      <c r="S33" s="92"/>
      <c r="T33" s="93"/>
      <c r="U33" s="102">
        <v>0</v>
      </c>
      <c r="V33" s="92">
        <v>0</v>
      </c>
      <c r="W33" s="103">
        <v>0</v>
      </c>
      <c r="X33" s="102">
        <v>0</v>
      </c>
      <c r="Y33" s="92">
        <v>0</v>
      </c>
      <c r="Z33" s="103">
        <v>0</v>
      </c>
      <c r="AA33" s="102">
        <v>0</v>
      </c>
      <c r="AB33" s="92">
        <v>0</v>
      </c>
      <c r="AC33" s="103">
        <v>0</v>
      </c>
      <c r="AD33" s="91"/>
      <c r="AE33" s="105"/>
      <c r="AF33" s="106"/>
      <c r="AG33" s="102">
        <v>0</v>
      </c>
      <c r="AH33" s="92">
        <v>0</v>
      </c>
      <c r="AI33" s="103">
        <v>0</v>
      </c>
      <c r="AJ33" s="102">
        <v>0</v>
      </c>
      <c r="AK33" s="92">
        <v>0</v>
      </c>
      <c r="AL33" s="103">
        <v>0</v>
      </c>
      <c r="AM33" s="102">
        <v>0</v>
      </c>
      <c r="AN33" s="92">
        <v>0</v>
      </c>
      <c r="AO33" s="103">
        <v>0</v>
      </c>
      <c r="AP33" s="91"/>
      <c r="AQ33" s="105"/>
      <c r="AR33" s="106"/>
      <c r="AS33" s="102">
        <v>0</v>
      </c>
      <c r="AT33" s="92"/>
      <c r="AU33" s="92"/>
      <c r="AV33" s="92">
        <v>0</v>
      </c>
      <c r="AW33" s="103">
        <v>0</v>
      </c>
      <c r="AX33" s="99">
        <v>0</v>
      </c>
      <c r="AY33" s="92">
        <v>0</v>
      </c>
      <c r="AZ33" s="17"/>
      <c r="BA33" s="103">
        <v>0</v>
      </c>
      <c r="BB33" s="99">
        <v>0</v>
      </c>
      <c r="BC33" s="92">
        <v>0</v>
      </c>
      <c r="BD33" s="103">
        <v>0</v>
      </c>
      <c r="BE33" s="140"/>
      <c r="BF33" s="140"/>
      <c r="BG33" s="291"/>
      <c r="BH33" s="296"/>
    </row>
    <row r="34" spans="1:60" ht="86.25" hidden="1" customHeight="1" thickBot="1">
      <c r="A34" s="294"/>
      <c r="B34" s="291"/>
      <c r="C34" s="294"/>
      <c r="D34" s="276"/>
      <c r="E34" s="160" t="s">
        <v>46</v>
      </c>
      <c r="F34" s="161">
        <f>I34+L34+O34+U34+X34+AA34+AG34+AJ34++AM34+AS34+AX34+BB34</f>
        <v>0</v>
      </c>
      <c r="G34" s="162">
        <f>J34+M34+P34+V34+Y34+AB34+AH34+AK34+AN34+AV34+AY34+BC34</f>
        <v>0</v>
      </c>
      <c r="H34" s="163">
        <v>0</v>
      </c>
      <c r="I34" s="164">
        <v>0</v>
      </c>
      <c r="J34" s="150">
        <v>0</v>
      </c>
      <c r="K34" s="165">
        <v>0</v>
      </c>
      <c r="L34" s="164">
        <v>0</v>
      </c>
      <c r="M34" s="150">
        <v>0</v>
      </c>
      <c r="N34" s="165">
        <v>0</v>
      </c>
      <c r="O34" s="164">
        <v>0</v>
      </c>
      <c r="P34" s="150">
        <v>0</v>
      </c>
      <c r="Q34" s="165">
        <v>0</v>
      </c>
      <c r="R34" s="149"/>
      <c r="S34" s="150"/>
      <c r="T34" s="151"/>
      <c r="U34" s="164">
        <v>0</v>
      </c>
      <c r="V34" s="150">
        <v>0</v>
      </c>
      <c r="W34" s="165">
        <v>0</v>
      </c>
      <c r="X34" s="164">
        <v>0</v>
      </c>
      <c r="Y34" s="150">
        <v>0</v>
      </c>
      <c r="Z34" s="165">
        <v>0</v>
      </c>
      <c r="AA34" s="164">
        <v>0</v>
      </c>
      <c r="AB34" s="150">
        <v>0</v>
      </c>
      <c r="AC34" s="165">
        <v>0</v>
      </c>
      <c r="AD34" s="149"/>
      <c r="AE34" s="152"/>
      <c r="AF34" s="153"/>
      <c r="AG34" s="164">
        <v>0</v>
      </c>
      <c r="AH34" s="150">
        <v>0</v>
      </c>
      <c r="AI34" s="165">
        <v>0</v>
      </c>
      <c r="AJ34" s="164">
        <v>0</v>
      </c>
      <c r="AK34" s="150">
        <v>0</v>
      </c>
      <c r="AL34" s="165">
        <v>0</v>
      </c>
      <c r="AM34" s="164">
        <v>0</v>
      </c>
      <c r="AN34" s="150">
        <v>0</v>
      </c>
      <c r="AO34" s="165">
        <v>0</v>
      </c>
      <c r="AP34" s="149"/>
      <c r="AQ34" s="152"/>
      <c r="AR34" s="153"/>
      <c r="AS34" s="164">
        <v>0</v>
      </c>
      <c r="AT34" s="150"/>
      <c r="AU34" s="150"/>
      <c r="AV34" s="150">
        <v>0</v>
      </c>
      <c r="AW34" s="165">
        <v>0</v>
      </c>
      <c r="AX34" s="166">
        <v>0</v>
      </c>
      <c r="AY34" s="150">
        <v>0</v>
      </c>
      <c r="AZ34" s="20"/>
      <c r="BA34" s="165">
        <v>0</v>
      </c>
      <c r="BB34" s="166">
        <v>0</v>
      </c>
      <c r="BC34" s="150">
        <v>0</v>
      </c>
      <c r="BD34" s="165">
        <v>0</v>
      </c>
      <c r="BE34" s="140"/>
      <c r="BF34" s="140"/>
      <c r="BG34" s="292"/>
      <c r="BH34" s="297"/>
    </row>
    <row r="35" spans="1:60" ht="19.5" hidden="1" customHeight="1" thickBot="1">
      <c r="A35" s="293" t="s">
        <v>52</v>
      </c>
      <c r="B35" s="290" t="s">
        <v>53</v>
      </c>
      <c r="C35" s="293" t="s">
        <v>21</v>
      </c>
      <c r="D35" s="275"/>
      <c r="E35" s="84" t="s">
        <v>44</v>
      </c>
      <c r="F35" s="85">
        <f>BB35</f>
        <v>0</v>
      </c>
      <c r="G35" s="86">
        <v>0</v>
      </c>
      <c r="H35" s="156">
        <v>0</v>
      </c>
      <c r="I35" s="88">
        <v>0</v>
      </c>
      <c r="J35" s="89">
        <v>0</v>
      </c>
      <c r="K35" s="87">
        <v>0</v>
      </c>
      <c r="L35" s="88">
        <v>0</v>
      </c>
      <c r="M35" s="89">
        <v>0</v>
      </c>
      <c r="N35" s="87">
        <v>0</v>
      </c>
      <c r="O35" s="88">
        <v>0</v>
      </c>
      <c r="P35" s="89">
        <v>0</v>
      </c>
      <c r="Q35" s="87">
        <v>0</v>
      </c>
      <c r="R35" s="167"/>
      <c r="S35" s="89"/>
      <c r="T35" s="90"/>
      <c r="U35" s="88">
        <v>0</v>
      </c>
      <c r="V35" s="89">
        <v>0</v>
      </c>
      <c r="W35" s="87">
        <v>0</v>
      </c>
      <c r="X35" s="88">
        <v>0</v>
      </c>
      <c r="Y35" s="89">
        <v>0</v>
      </c>
      <c r="Z35" s="87">
        <v>0</v>
      </c>
      <c r="AA35" s="88">
        <v>0</v>
      </c>
      <c r="AB35" s="89">
        <v>0</v>
      </c>
      <c r="AC35" s="87">
        <v>0</v>
      </c>
      <c r="AD35" s="167"/>
      <c r="AE35" s="168"/>
      <c r="AF35" s="168"/>
      <c r="AG35" s="88">
        <v>0</v>
      </c>
      <c r="AH35" s="89">
        <v>0</v>
      </c>
      <c r="AI35" s="87">
        <v>0</v>
      </c>
      <c r="AJ35" s="88">
        <v>0</v>
      </c>
      <c r="AK35" s="89">
        <v>0</v>
      </c>
      <c r="AL35" s="87">
        <v>0</v>
      </c>
      <c r="AM35" s="88">
        <v>0</v>
      </c>
      <c r="AN35" s="89">
        <v>0</v>
      </c>
      <c r="AO35" s="87">
        <v>0</v>
      </c>
      <c r="AP35" s="89"/>
      <c r="AQ35" s="168"/>
      <c r="AR35" s="169"/>
      <c r="AS35" s="88">
        <v>0</v>
      </c>
      <c r="AT35" s="89">
        <v>0</v>
      </c>
      <c r="AU35" s="87">
        <v>0</v>
      </c>
      <c r="AV35" s="89">
        <v>0</v>
      </c>
      <c r="AW35" s="87">
        <v>0</v>
      </c>
      <c r="AX35" s="155">
        <v>0</v>
      </c>
      <c r="AY35" s="89">
        <v>0</v>
      </c>
      <c r="AZ35" s="16"/>
      <c r="BA35" s="90">
        <v>0</v>
      </c>
      <c r="BB35" s="85">
        <f>BB37</f>
        <v>0</v>
      </c>
      <c r="BC35" s="89">
        <v>0</v>
      </c>
      <c r="BD35" s="87">
        <v>0</v>
      </c>
      <c r="BE35" s="140"/>
      <c r="BF35" s="140"/>
      <c r="BG35" s="19"/>
      <c r="BH35" s="159"/>
    </row>
    <row r="36" spans="1:60" ht="33" hidden="1" customHeight="1" thickBot="1">
      <c r="A36" s="294"/>
      <c r="B36" s="291"/>
      <c r="C36" s="294"/>
      <c r="D36" s="276"/>
      <c r="E36" s="170" t="s">
        <v>45</v>
      </c>
      <c r="F36" s="99">
        <f>BB36</f>
        <v>0</v>
      </c>
      <c r="G36" s="100">
        <v>0</v>
      </c>
      <c r="H36" s="101">
        <v>0</v>
      </c>
      <c r="I36" s="102">
        <v>0</v>
      </c>
      <c r="J36" s="92">
        <v>0</v>
      </c>
      <c r="K36" s="103">
        <v>0</v>
      </c>
      <c r="L36" s="102">
        <v>0</v>
      </c>
      <c r="M36" s="92">
        <v>0</v>
      </c>
      <c r="N36" s="103">
        <v>0</v>
      </c>
      <c r="O36" s="102">
        <v>0</v>
      </c>
      <c r="P36" s="92">
        <v>0</v>
      </c>
      <c r="Q36" s="103">
        <v>0</v>
      </c>
      <c r="R36" s="91"/>
      <c r="S36" s="92"/>
      <c r="T36" s="93"/>
      <c r="U36" s="102">
        <v>0</v>
      </c>
      <c r="V36" s="92">
        <v>0</v>
      </c>
      <c r="W36" s="103">
        <v>0</v>
      </c>
      <c r="X36" s="102">
        <v>0</v>
      </c>
      <c r="Y36" s="92">
        <v>0</v>
      </c>
      <c r="Z36" s="103">
        <v>0</v>
      </c>
      <c r="AA36" s="102">
        <v>0</v>
      </c>
      <c r="AB36" s="92">
        <v>0</v>
      </c>
      <c r="AC36" s="103">
        <v>0</v>
      </c>
      <c r="AD36" s="91"/>
      <c r="AE36" s="105"/>
      <c r="AF36" s="105"/>
      <c r="AG36" s="102">
        <v>0</v>
      </c>
      <c r="AH36" s="92">
        <v>0</v>
      </c>
      <c r="AI36" s="103">
        <v>0</v>
      </c>
      <c r="AJ36" s="102">
        <v>0</v>
      </c>
      <c r="AK36" s="92">
        <v>0</v>
      </c>
      <c r="AL36" s="103">
        <v>0</v>
      </c>
      <c r="AM36" s="102">
        <v>0</v>
      </c>
      <c r="AN36" s="92">
        <v>0</v>
      </c>
      <c r="AO36" s="103">
        <v>0</v>
      </c>
      <c r="AP36" s="92"/>
      <c r="AQ36" s="105"/>
      <c r="AR36" s="106"/>
      <c r="AS36" s="102">
        <v>0</v>
      </c>
      <c r="AT36" s="92">
        <v>0</v>
      </c>
      <c r="AU36" s="103">
        <v>0</v>
      </c>
      <c r="AV36" s="92">
        <v>0</v>
      </c>
      <c r="AW36" s="103">
        <v>0</v>
      </c>
      <c r="AX36" s="158">
        <v>0</v>
      </c>
      <c r="AY36" s="92">
        <v>0</v>
      </c>
      <c r="AZ36" s="17"/>
      <c r="BA36" s="93">
        <v>0</v>
      </c>
      <c r="BB36" s="99">
        <v>0</v>
      </c>
      <c r="BC36" s="92">
        <v>0</v>
      </c>
      <c r="BD36" s="103">
        <v>0</v>
      </c>
      <c r="BE36" s="140"/>
      <c r="BF36" s="140"/>
      <c r="BG36" s="19"/>
      <c r="BH36" s="159"/>
    </row>
    <row r="37" spans="1:60" ht="39.75" hidden="1" customHeight="1" thickBot="1">
      <c r="A37" s="295"/>
      <c r="B37" s="292"/>
      <c r="C37" s="295"/>
      <c r="D37" s="277"/>
      <c r="E37" s="84" t="s">
        <v>46</v>
      </c>
      <c r="F37" s="139">
        <f>BB37</f>
        <v>0</v>
      </c>
      <c r="G37" s="133">
        <v>0</v>
      </c>
      <c r="H37" s="148">
        <v>0</v>
      </c>
      <c r="I37" s="135">
        <v>0</v>
      </c>
      <c r="J37" s="136">
        <v>0</v>
      </c>
      <c r="K37" s="134">
        <v>0</v>
      </c>
      <c r="L37" s="135">
        <v>0</v>
      </c>
      <c r="M37" s="136">
        <v>0</v>
      </c>
      <c r="N37" s="134">
        <v>0</v>
      </c>
      <c r="O37" s="135">
        <v>0</v>
      </c>
      <c r="P37" s="136">
        <v>0</v>
      </c>
      <c r="Q37" s="134">
        <v>0</v>
      </c>
      <c r="R37" s="171"/>
      <c r="S37" s="136"/>
      <c r="T37" s="137"/>
      <c r="U37" s="135">
        <v>0</v>
      </c>
      <c r="V37" s="136">
        <v>0</v>
      </c>
      <c r="W37" s="134">
        <v>0</v>
      </c>
      <c r="X37" s="135">
        <v>0</v>
      </c>
      <c r="Y37" s="136">
        <v>0</v>
      </c>
      <c r="Z37" s="134">
        <v>0</v>
      </c>
      <c r="AA37" s="135">
        <v>0</v>
      </c>
      <c r="AB37" s="136">
        <v>0</v>
      </c>
      <c r="AC37" s="134">
        <v>0</v>
      </c>
      <c r="AD37" s="171"/>
      <c r="AE37" s="172"/>
      <c r="AF37" s="172"/>
      <c r="AG37" s="135">
        <v>0</v>
      </c>
      <c r="AH37" s="136">
        <v>0</v>
      </c>
      <c r="AI37" s="134">
        <v>0</v>
      </c>
      <c r="AJ37" s="135">
        <v>0</v>
      </c>
      <c r="AK37" s="136">
        <v>0</v>
      </c>
      <c r="AL37" s="134">
        <v>0</v>
      </c>
      <c r="AM37" s="135">
        <v>0</v>
      </c>
      <c r="AN37" s="136">
        <v>0</v>
      </c>
      <c r="AO37" s="134">
        <v>0</v>
      </c>
      <c r="AP37" s="136"/>
      <c r="AQ37" s="172"/>
      <c r="AR37" s="173"/>
      <c r="AS37" s="135">
        <v>0</v>
      </c>
      <c r="AT37" s="136">
        <v>0</v>
      </c>
      <c r="AU37" s="134">
        <v>0</v>
      </c>
      <c r="AV37" s="136">
        <v>0</v>
      </c>
      <c r="AW37" s="134">
        <v>0</v>
      </c>
      <c r="AX37" s="161">
        <v>0</v>
      </c>
      <c r="AY37" s="150">
        <v>0</v>
      </c>
      <c r="AZ37" s="20"/>
      <c r="BA37" s="151">
        <v>0</v>
      </c>
      <c r="BB37" s="139">
        <f>BB40</f>
        <v>0</v>
      </c>
      <c r="BC37" s="136">
        <v>0</v>
      </c>
      <c r="BD37" s="134">
        <v>0</v>
      </c>
      <c r="BE37" s="140"/>
      <c r="BF37" s="140"/>
      <c r="BG37" s="19"/>
      <c r="BH37" s="159"/>
    </row>
    <row r="38" spans="1:60" ht="19.5" hidden="1" customHeight="1" thickBot="1">
      <c r="A38" s="97"/>
      <c r="B38" s="290" t="s">
        <v>54</v>
      </c>
      <c r="C38" s="293" t="s">
        <v>21</v>
      </c>
      <c r="D38" s="275"/>
      <c r="E38" s="84" t="s">
        <v>44</v>
      </c>
      <c r="F38" s="146">
        <f>F40</f>
        <v>0</v>
      </c>
      <c r="G38" s="174">
        <v>0</v>
      </c>
      <c r="H38" s="175">
        <v>0</v>
      </c>
      <c r="I38" s="88">
        <v>0</v>
      </c>
      <c r="J38" s="89">
        <v>0</v>
      </c>
      <c r="K38" s="87">
        <v>0</v>
      </c>
      <c r="L38" s="88">
        <v>0</v>
      </c>
      <c r="M38" s="89">
        <v>0</v>
      </c>
      <c r="N38" s="87">
        <v>0</v>
      </c>
      <c r="O38" s="88">
        <v>0</v>
      </c>
      <c r="P38" s="89">
        <v>0</v>
      </c>
      <c r="Q38" s="87">
        <v>0</v>
      </c>
      <c r="R38" s="167"/>
      <c r="S38" s="89"/>
      <c r="T38" s="90"/>
      <c r="U38" s="88">
        <v>0</v>
      </c>
      <c r="V38" s="89">
        <v>0</v>
      </c>
      <c r="W38" s="87">
        <v>0</v>
      </c>
      <c r="X38" s="88">
        <v>0</v>
      </c>
      <c r="Y38" s="89">
        <v>0</v>
      </c>
      <c r="Z38" s="87">
        <v>0</v>
      </c>
      <c r="AA38" s="88">
        <v>0</v>
      </c>
      <c r="AB38" s="89">
        <v>0</v>
      </c>
      <c r="AC38" s="87">
        <v>0</v>
      </c>
      <c r="AD38" s="167"/>
      <c r="AE38" s="168"/>
      <c r="AF38" s="168"/>
      <c r="AG38" s="88">
        <v>0</v>
      </c>
      <c r="AH38" s="89">
        <v>0</v>
      </c>
      <c r="AI38" s="87">
        <v>0</v>
      </c>
      <c r="AJ38" s="88">
        <v>0</v>
      </c>
      <c r="AK38" s="89">
        <v>0</v>
      </c>
      <c r="AL38" s="87">
        <v>0</v>
      </c>
      <c r="AM38" s="167">
        <v>0</v>
      </c>
      <c r="AN38" s="89">
        <v>0</v>
      </c>
      <c r="AO38" s="89">
        <v>0</v>
      </c>
      <c r="AP38" s="89"/>
      <c r="AQ38" s="168"/>
      <c r="AR38" s="169"/>
      <c r="AS38" s="89">
        <v>0</v>
      </c>
      <c r="AT38" s="87">
        <v>0</v>
      </c>
      <c r="AU38" s="16"/>
      <c r="AV38" s="90">
        <v>0</v>
      </c>
      <c r="AW38" s="90">
        <v>0</v>
      </c>
      <c r="AX38" s="88">
        <v>0</v>
      </c>
      <c r="AY38" s="89">
        <v>0</v>
      </c>
      <c r="AZ38" s="16"/>
      <c r="BA38" s="87">
        <v>0</v>
      </c>
      <c r="BB38" s="85">
        <v>0</v>
      </c>
      <c r="BC38" s="89">
        <v>0</v>
      </c>
      <c r="BD38" s="87">
        <v>0</v>
      </c>
      <c r="BE38" s="140"/>
      <c r="BF38" s="140"/>
      <c r="BG38" s="19"/>
      <c r="BH38" s="159"/>
    </row>
    <row r="39" spans="1:60" ht="30.75" hidden="1" customHeight="1" thickBot="1">
      <c r="A39" s="97"/>
      <c r="B39" s="291"/>
      <c r="C39" s="294"/>
      <c r="D39" s="276"/>
      <c r="E39" s="170" t="s">
        <v>45</v>
      </c>
      <c r="F39" s="99">
        <v>0</v>
      </c>
      <c r="G39" s="100">
        <v>0</v>
      </c>
      <c r="H39" s="101">
        <v>0</v>
      </c>
      <c r="I39" s="102">
        <v>0</v>
      </c>
      <c r="J39" s="92">
        <v>0</v>
      </c>
      <c r="K39" s="103">
        <v>0</v>
      </c>
      <c r="L39" s="102">
        <v>0</v>
      </c>
      <c r="M39" s="92">
        <v>0</v>
      </c>
      <c r="N39" s="103">
        <v>0</v>
      </c>
      <c r="O39" s="102">
        <v>0</v>
      </c>
      <c r="P39" s="92">
        <v>0</v>
      </c>
      <c r="Q39" s="103">
        <v>0</v>
      </c>
      <c r="R39" s="91"/>
      <c r="S39" s="92"/>
      <c r="T39" s="93"/>
      <c r="U39" s="102">
        <v>0</v>
      </c>
      <c r="V39" s="92">
        <v>0</v>
      </c>
      <c r="W39" s="103">
        <v>0</v>
      </c>
      <c r="X39" s="102">
        <v>0</v>
      </c>
      <c r="Y39" s="92">
        <v>0</v>
      </c>
      <c r="Z39" s="103">
        <v>0</v>
      </c>
      <c r="AA39" s="102">
        <v>0</v>
      </c>
      <c r="AB39" s="92">
        <v>0</v>
      </c>
      <c r="AC39" s="103">
        <v>0</v>
      </c>
      <c r="AD39" s="91"/>
      <c r="AE39" s="105"/>
      <c r="AF39" s="105"/>
      <c r="AG39" s="102">
        <v>0</v>
      </c>
      <c r="AH39" s="92">
        <v>0</v>
      </c>
      <c r="AI39" s="103">
        <v>0</v>
      </c>
      <c r="AJ39" s="102">
        <v>0</v>
      </c>
      <c r="AK39" s="92">
        <v>0</v>
      </c>
      <c r="AL39" s="103">
        <v>0</v>
      </c>
      <c r="AM39" s="91">
        <v>0</v>
      </c>
      <c r="AN39" s="92">
        <v>0</v>
      </c>
      <c r="AO39" s="92">
        <v>0</v>
      </c>
      <c r="AP39" s="92"/>
      <c r="AQ39" s="105"/>
      <c r="AR39" s="106"/>
      <c r="AS39" s="92">
        <v>0</v>
      </c>
      <c r="AT39" s="103">
        <v>0</v>
      </c>
      <c r="AU39" s="17"/>
      <c r="AV39" s="93">
        <v>0</v>
      </c>
      <c r="AW39" s="93">
        <v>0</v>
      </c>
      <c r="AX39" s="102">
        <v>0</v>
      </c>
      <c r="AY39" s="92">
        <v>0</v>
      </c>
      <c r="AZ39" s="17"/>
      <c r="BA39" s="103">
        <v>0</v>
      </c>
      <c r="BB39" s="99">
        <v>0</v>
      </c>
      <c r="BC39" s="92">
        <v>0</v>
      </c>
      <c r="BD39" s="103">
        <v>0</v>
      </c>
      <c r="BE39" s="140"/>
      <c r="BF39" s="140"/>
      <c r="BG39" s="19"/>
      <c r="BH39" s="159"/>
    </row>
    <row r="40" spans="1:60" ht="8.25" hidden="1" customHeight="1" thickBot="1">
      <c r="A40" s="97"/>
      <c r="B40" s="292"/>
      <c r="C40" s="295"/>
      <c r="D40" s="277"/>
      <c r="E40" s="84" t="s">
        <v>46</v>
      </c>
      <c r="F40" s="166">
        <f>BB40</f>
        <v>0</v>
      </c>
      <c r="G40" s="162">
        <v>0</v>
      </c>
      <c r="H40" s="163">
        <v>0</v>
      </c>
      <c r="I40" s="164">
        <v>0</v>
      </c>
      <c r="J40" s="150">
        <v>0</v>
      </c>
      <c r="K40" s="165">
        <v>0</v>
      </c>
      <c r="L40" s="164">
        <v>0</v>
      </c>
      <c r="M40" s="150">
        <v>0</v>
      </c>
      <c r="N40" s="165">
        <v>0</v>
      </c>
      <c r="O40" s="164">
        <v>0</v>
      </c>
      <c r="P40" s="150">
        <v>0</v>
      </c>
      <c r="Q40" s="165">
        <v>0</v>
      </c>
      <c r="R40" s="149"/>
      <c r="S40" s="150"/>
      <c r="T40" s="151"/>
      <c r="U40" s="164">
        <v>0</v>
      </c>
      <c r="V40" s="150">
        <v>0</v>
      </c>
      <c r="W40" s="165">
        <v>0</v>
      </c>
      <c r="X40" s="164">
        <v>0</v>
      </c>
      <c r="Y40" s="150">
        <v>0</v>
      </c>
      <c r="Z40" s="165">
        <v>0</v>
      </c>
      <c r="AA40" s="164">
        <v>0</v>
      </c>
      <c r="AB40" s="150">
        <v>0</v>
      </c>
      <c r="AC40" s="165">
        <v>0</v>
      </c>
      <c r="AD40" s="149"/>
      <c r="AE40" s="152"/>
      <c r="AF40" s="152"/>
      <c r="AG40" s="164">
        <v>0</v>
      </c>
      <c r="AH40" s="150">
        <v>0</v>
      </c>
      <c r="AI40" s="165">
        <v>0</v>
      </c>
      <c r="AJ40" s="164">
        <v>0</v>
      </c>
      <c r="AK40" s="150">
        <v>0</v>
      </c>
      <c r="AL40" s="165">
        <v>0</v>
      </c>
      <c r="AM40" s="149">
        <v>0</v>
      </c>
      <c r="AN40" s="150">
        <v>0</v>
      </c>
      <c r="AO40" s="150">
        <v>0</v>
      </c>
      <c r="AP40" s="150"/>
      <c r="AQ40" s="152"/>
      <c r="AR40" s="153"/>
      <c r="AS40" s="150">
        <v>0</v>
      </c>
      <c r="AT40" s="165">
        <v>0</v>
      </c>
      <c r="AU40" s="20"/>
      <c r="AV40" s="151">
        <v>0</v>
      </c>
      <c r="AW40" s="151">
        <v>0</v>
      </c>
      <c r="AX40" s="164">
        <v>0</v>
      </c>
      <c r="AY40" s="150">
        <v>0</v>
      </c>
      <c r="AZ40" s="20"/>
      <c r="BA40" s="165">
        <v>0</v>
      </c>
      <c r="BB40" s="166">
        <v>0</v>
      </c>
      <c r="BC40" s="150">
        <v>0</v>
      </c>
      <c r="BD40" s="165">
        <v>0</v>
      </c>
      <c r="BE40" s="140"/>
      <c r="BF40" s="140"/>
      <c r="BG40" s="19"/>
      <c r="BH40" s="159"/>
    </row>
    <row r="41" spans="1:60" ht="15.75" hidden="1" customHeight="1" thickBot="1">
      <c r="A41" s="294" t="s">
        <v>52</v>
      </c>
      <c r="B41" s="290" t="s">
        <v>74</v>
      </c>
      <c r="C41" s="293" t="s">
        <v>21</v>
      </c>
      <c r="D41" s="275" t="s">
        <v>62</v>
      </c>
      <c r="E41" s="84" t="s">
        <v>44</v>
      </c>
      <c r="F41" s="85">
        <f>AJ41</f>
        <v>0</v>
      </c>
      <c r="G41" s="86">
        <v>0</v>
      </c>
      <c r="H41" s="156">
        <v>0</v>
      </c>
      <c r="I41" s="88">
        <v>0</v>
      </c>
      <c r="J41" s="89">
        <v>0</v>
      </c>
      <c r="K41" s="87">
        <v>0</v>
      </c>
      <c r="L41" s="88">
        <v>0</v>
      </c>
      <c r="M41" s="89">
        <v>0</v>
      </c>
      <c r="N41" s="87">
        <v>0</v>
      </c>
      <c r="O41" s="88">
        <v>0</v>
      </c>
      <c r="P41" s="89">
        <v>0</v>
      </c>
      <c r="Q41" s="87">
        <v>0</v>
      </c>
      <c r="R41" s="91"/>
      <c r="S41" s="92"/>
      <c r="T41" s="93"/>
      <c r="U41" s="88">
        <v>0</v>
      </c>
      <c r="V41" s="89">
        <v>0</v>
      </c>
      <c r="W41" s="87">
        <v>0</v>
      </c>
      <c r="X41" s="88">
        <v>0</v>
      </c>
      <c r="Y41" s="89">
        <v>0</v>
      </c>
      <c r="Z41" s="87">
        <v>0</v>
      </c>
      <c r="AA41" s="88">
        <v>0</v>
      </c>
      <c r="AB41" s="89">
        <v>0</v>
      </c>
      <c r="AC41" s="87">
        <v>0</v>
      </c>
      <c r="AD41" s="91"/>
      <c r="AE41" s="105"/>
      <c r="AF41" s="106"/>
      <c r="AG41" s="88">
        <v>0</v>
      </c>
      <c r="AH41" s="89">
        <v>0</v>
      </c>
      <c r="AI41" s="87">
        <v>0</v>
      </c>
      <c r="AJ41" s="88">
        <v>0</v>
      </c>
      <c r="AK41" s="89">
        <v>0</v>
      </c>
      <c r="AL41" s="87">
        <v>0</v>
      </c>
      <c r="AM41" s="88">
        <v>0</v>
      </c>
      <c r="AN41" s="89">
        <v>0</v>
      </c>
      <c r="AO41" s="87">
        <v>0</v>
      </c>
      <c r="AP41" s="91"/>
      <c r="AQ41" s="105"/>
      <c r="AR41" s="106"/>
      <c r="AS41" s="88">
        <v>0</v>
      </c>
      <c r="AT41" s="89"/>
      <c r="AU41" s="16"/>
      <c r="AV41" s="89">
        <v>0</v>
      </c>
      <c r="AW41" s="87">
        <v>0</v>
      </c>
      <c r="AX41" s="88">
        <v>0</v>
      </c>
      <c r="AY41" s="89">
        <v>0</v>
      </c>
      <c r="AZ41" s="16"/>
      <c r="BA41" s="87">
        <v>0</v>
      </c>
      <c r="BB41" s="85">
        <v>0</v>
      </c>
      <c r="BC41" s="89">
        <v>0</v>
      </c>
      <c r="BD41" s="87">
        <v>0</v>
      </c>
      <c r="BE41" s="140"/>
      <c r="BF41" s="140"/>
      <c r="BG41" s="291"/>
      <c r="BH41" s="296"/>
    </row>
    <row r="42" spans="1:60" ht="32.25" hidden="1" customHeight="1" thickBot="1">
      <c r="A42" s="294"/>
      <c r="B42" s="291"/>
      <c r="C42" s="294"/>
      <c r="D42" s="276"/>
      <c r="E42" s="98" t="s">
        <v>45</v>
      </c>
      <c r="F42" s="99">
        <f>AJ42</f>
        <v>0</v>
      </c>
      <c r="G42" s="100">
        <v>0</v>
      </c>
      <c r="H42" s="101">
        <v>0</v>
      </c>
      <c r="I42" s="102">
        <v>0</v>
      </c>
      <c r="J42" s="92">
        <v>0</v>
      </c>
      <c r="K42" s="103">
        <v>0</v>
      </c>
      <c r="L42" s="102">
        <v>0</v>
      </c>
      <c r="M42" s="92">
        <v>0</v>
      </c>
      <c r="N42" s="103">
        <v>0</v>
      </c>
      <c r="O42" s="102">
        <v>0</v>
      </c>
      <c r="P42" s="92">
        <v>0</v>
      </c>
      <c r="Q42" s="103">
        <v>0</v>
      </c>
      <c r="R42" s="91"/>
      <c r="S42" s="92"/>
      <c r="T42" s="93"/>
      <c r="U42" s="102">
        <v>0</v>
      </c>
      <c r="V42" s="92">
        <v>0</v>
      </c>
      <c r="W42" s="103">
        <v>0</v>
      </c>
      <c r="X42" s="102">
        <v>0</v>
      </c>
      <c r="Y42" s="92">
        <v>0</v>
      </c>
      <c r="Z42" s="103">
        <v>0</v>
      </c>
      <c r="AA42" s="102">
        <v>0</v>
      </c>
      <c r="AB42" s="92">
        <v>0</v>
      </c>
      <c r="AC42" s="103">
        <v>0</v>
      </c>
      <c r="AD42" s="91"/>
      <c r="AE42" s="105"/>
      <c r="AF42" s="106"/>
      <c r="AG42" s="102">
        <v>0</v>
      </c>
      <c r="AH42" s="92">
        <v>0</v>
      </c>
      <c r="AI42" s="103">
        <v>0</v>
      </c>
      <c r="AJ42" s="102">
        <v>0</v>
      </c>
      <c r="AK42" s="92">
        <v>0</v>
      </c>
      <c r="AL42" s="103">
        <v>0</v>
      </c>
      <c r="AM42" s="102">
        <v>0</v>
      </c>
      <c r="AN42" s="92">
        <v>0</v>
      </c>
      <c r="AO42" s="103">
        <v>0</v>
      </c>
      <c r="AP42" s="91"/>
      <c r="AQ42" s="105"/>
      <c r="AR42" s="106"/>
      <c r="AS42" s="102">
        <v>0</v>
      </c>
      <c r="AT42" s="92"/>
      <c r="AU42" s="17"/>
      <c r="AV42" s="92">
        <v>0</v>
      </c>
      <c r="AW42" s="103">
        <v>0</v>
      </c>
      <c r="AX42" s="102">
        <v>0</v>
      </c>
      <c r="AY42" s="92">
        <v>0</v>
      </c>
      <c r="AZ42" s="17"/>
      <c r="BA42" s="103">
        <v>0</v>
      </c>
      <c r="BB42" s="99">
        <v>0</v>
      </c>
      <c r="BC42" s="92">
        <v>0</v>
      </c>
      <c r="BD42" s="103">
        <v>0</v>
      </c>
      <c r="BE42" s="140"/>
      <c r="BF42" s="140"/>
      <c r="BG42" s="291"/>
      <c r="BH42" s="296"/>
    </row>
    <row r="43" spans="1:60" ht="40.5" hidden="1" customHeight="1" thickBot="1">
      <c r="A43" s="295"/>
      <c r="B43" s="292"/>
      <c r="C43" s="295"/>
      <c r="D43" s="277"/>
      <c r="E43" s="84" t="s">
        <v>46</v>
      </c>
      <c r="F43" s="166">
        <f>AJ43</f>
        <v>0</v>
      </c>
      <c r="G43" s="162">
        <v>18</v>
      </c>
      <c r="H43" s="163">
        <v>100</v>
      </c>
      <c r="I43" s="164">
        <v>0</v>
      </c>
      <c r="J43" s="150">
        <v>0</v>
      </c>
      <c r="K43" s="165">
        <v>0</v>
      </c>
      <c r="L43" s="164">
        <v>0</v>
      </c>
      <c r="M43" s="150">
        <v>0</v>
      </c>
      <c r="N43" s="165">
        <v>0</v>
      </c>
      <c r="O43" s="164">
        <v>0</v>
      </c>
      <c r="P43" s="150">
        <v>0</v>
      </c>
      <c r="Q43" s="165">
        <v>0</v>
      </c>
      <c r="R43" s="149"/>
      <c r="S43" s="150"/>
      <c r="T43" s="151"/>
      <c r="U43" s="164">
        <v>0</v>
      </c>
      <c r="V43" s="150">
        <v>0</v>
      </c>
      <c r="W43" s="165">
        <v>0</v>
      </c>
      <c r="X43" s="164">
        <v>0</v>
      </c>
      <c r="Y43" s="150">
        <v>0</v>
      </c>
      <c r="Z43" s="165">
        <v>0</v>
      </c>
      <c r="AA43" s="164">
        <v>0</v>
      </c>
      <c r="AB43" s="150">
        <v>0</v>
      </c>
      <c r="AC43" s="165">
        <v>0</v>
      </c>
      <c r="AD43" s="149"/>
      <c r="AE43" s="152"/>
      <c r="AF43" s="153"/>
      <c r="AG43" s="164">
        <v>0</v>
      </c>
      <c r="AH43" s="150">
        <v>0</v>
      </c>
      <c r="AI43" s="165">
        <v>0</v>
      </c>
      <c r="AJ43" s="164">
        <v>0</v>
      </c>
      <c r="AK43" s="150">
        <v>0</v>
      </c>
      <c r="AL43" s="165">
        <v>0</v>
      </c>
      <c r="AM43" s="164">
        <v>0</v>
      </c>
      <c r="AN43" s="150">
        <v>0</v>
      </c>
      <c r="AO43" s="165">
        <v>0</v>
      </c>
      <c r="AP43" s="149"/>
      <c r="AQ43" s="152"/>
      <c r="AR43" s="153"/>
      <c r="AS43" s="164">
        <v>0</v>
      </c>
      <c r="AT43" s="150"/>
      <c r="AU43" s="20"/>
      <c r="AV43" s="150">
        <v>0</v>
      </c>
      <c r="AW43" s="165">
        <v>0</v>
      </c>
      <c r="AX43" s="164">
        <v>0</v>
      </c>
      <c r="AY43" s="150">
        <v>0</v>
      </c>
      <c r="AZ43" s="20"/>
      <c r="BA43" s="165">
        <v>0</v>
      </c>
      <c r="BB43" s="166">
        <v>0</v>
      </c>
      <c r="BC43" s="150">
        <v>0</v>
      </c>
      <c r="BD43" s="165">
        <v>0</v>
      </c>
      <c r="BE43" s="140"/>
      <c r="BF43" s="140"/>
      <c r="BG43" s="292"/>
      <c r="BH43" s="297"/>
    </row>
    <row r="44" spans="1:60" ht="18" customHeight="1" thickBot="1">
      <c r="A44" s="293" t="s">
        <v>51</v>
      </c>
      <c r="B44" s="275" t="s">
        <v>75</v>
      </c>
      <c r="C44" s="275" t="s">
        <v>76</v>
      </c>
      <c r="D44" s="15"/>
      <c r="E44" s="84" t="s">
        <v>44</v>
      </c>
      <c r="F44" s="85">
        <f>F46</f>
        <v>10500</v>
      </c>
      <c r="G44" s="86">
        <v>0</v>
      </c>
      <c r="H44" s="156">
        <v>0</v>
      </c>
      <c r="I44" s="88">
        <v>0</v>
      </c>
      <c r="J44" s="89">
        <v>0</v>
      </c>
      <c r="K44" s="87">
        <v>0</v>
      </c>
      <c r="L44" s="88">
        <v>0</v>
      </c>
      <c r="M44" s="89">
        <v>0</v>
      </c>
      <c r="N44" s="87">
        <v>0</v>
      </c>
      <c r="O44" s="88">
        <v>0</v>
      </c>
      <c r="P44" s="89">
        <v>0</v>
      </c>
      <c r="Q44" s="87">
        <v>0</v>
      </c>
      <c r="R44" s="167"/>
      <c r="S44" s="89"/>
      <c r="T44" s="89"/>
      <c r="U44" s="89">
        <v>0</v>
      </c>
      <c r="V44" s="89">
        <v>0</v>
      </c>
      <c r="W44" s="90">
        <v>0</v>
      </c>
      <c r="X44" s="88">
        <v>0</v>
      </c>
      <c r="Y44" s="89">
        <v>0</v>
      </c>
      <c r="Z44" s="87">
        <v>0</v>
      </c>
      <c r="AA44" s="88">
        <v>0</v>
      </c>
      <c r="AB44" s="89">
        <v>0</v>
      </c>
      <c r="AC44" s="87">
        <v>0</v>
      </c>
      <c r="AD44" s="167"/>
      <c r="AE44" s="168"/>
      <c r="AF44" s="169"/>
      <c r="AG44" s="88">
        <v>0</v>
      </c>
      <c r="AH44" s="89">
        <v>0</v>
      </c>
      <c r="AI44" s="87">
        <v>0</v>
      </c>
      <c r="AJ44" s="167">
        <v>0</v>
      </c>
      <c r="AK44" s="89">
        <v>0</v>
      </c>
      <c r="AL44" s="90">
        <v>0</v>
      </c>
      <c r="AM44" s="88">
        <v>0</v>
      </c>
      <c r="AN44" s="89">
        <v>0</v>
      </c>
      <c r="AO44" s="87">
        <v>0</v>
      </c>
      <c r="AP44" s="167"/>
      <c r="AQ44" s="168"/>
      <c r="AR44" s="168"/>
      <c r="AS44" s="89">
        <v>0</v>
      </c>
      <c r="AT44" s="89"/>
      <c r="AU44" s="16"/>
      <c r="AV44" s="89">
        <v>0</v>
      </c>
      <c r="AW44" s="90">
        <v>0</v>
      </c>
      <c r="AX44" s="88">
        <v>0</v>
      </c>
      <c r="AY44" s="89">
        <v>0</v>
      </c>
      <c r="AZ44" s="16"/>
      <c r="BA44" s="87">
        <v>0</v>
      </c>
      <c r="BB44" s="85">
        <v>10500</v>
      </c>
      <c r="BC44" s="89">
        <v>0</v>
      </c>
      <c r="BD44" s="87">
        <v>0</v>
      </c>
      <c r="BE44" s="140"/>
      <c r="BF44" s="140"/>
      <c r="BG44" s="19"/>
      <c r="BH44" s="159"/>
    </row>
    <row r="45" spans="1:60" ht="30" customHeight="1" thickBot="1">
      <c r="A45" s="294"/>
      <c r="B45" s="276"/>
      <c r="C45" s="276"/>
      <c r="D45" s="15"/>
      <c r="E45" s="84" t="s">
        <v>45</v>
      </c>
      <c r="F45" s="99">
        <v>0</v>
      </c>
      <c r="G45" s="100">
        <v>0</v>
      </c>
      <c r="H45" s="101">
        <v>0</v>
      </c>
      <c r="I45" s="102">
        <v>0</v>
      </c>
      <c r="J45" s="92">
        <v>0</v>
      </c>
      <c r="K45" s="103">
        <v>0</v>
      </c>
      <c r="L45" s="102">
        <v>0</v>
      </c>
      <c r="M45" s="92">
        <v>0</v>
      </c>
      <c r="N45" s="103">
        <v>0</v>
      </c>
      <c r="O45" s="102">
        <v>0</v>
      </c>
      <c r="P45" s="92">
        <v>0</v>
      </c>
      <c r="Q45" s="103">
        <v>0</v>
      </c>
      <c r="R45" s="91"/>
      <c r="S45" s="92"/>
      <c r="T45" s="92"/>
      <c r="U45" s="92">
        <v>0</v>
      </c>
      <c r="V45" s="92">
        <v>0</v>
      </c>
      <c r="W45" s="93">
        <v>0</v>
      </c>
      <c r="X45" s="102">
        <v>0</v>
      </c>
      <c r="Y45" s="92">
        <v>0</v>
      </c>
      <c r="Z45" s="103">
        <v>0</v>
      </c>
      <c r="AA45" s="102">
        <v>0</v>
      </c>
      <c r="AB45" s="92">
        <v>0</v>
      </c>
      <c r="AC45" s="103">
        <v>0</v>
      </c>
      <c r="AD45" s="91"/>
      <c r="AE45" s="105"/>
      <c r="AF45" s="106"/>
      <c r="AG45" s="102">
        <v>0</v>
      </c>
      <c r="AH45" s="92">
        <v>0</v>
      </c>
      <c r="AI45" s="103">
        <v>0</v>
      </c>
      <c r="AJ45" s="91">
        <v>0</v>
      </c>
      <c r="AK45" s="92">
        <v>0</v>
      </c>
      <c r="AL45" s="93">
        <v>0</v>
      </c>
      <c r="AM45" s="102">
        <v>0</v>
      </c>
      <c r="AN45" s="92">
        <v>0</v>
      </c>
      <c r="AO45" s="103">
        <v>0</v>
      </c>
      <c r="AP45" s="91"/>
      <c r="AQ45" s="105"/>
      <c r="AR45" s="105"/>
      <c r="AS45" s="92">
        <v>0</v>
      </c>
      <c r="AT45" s="92"/>
      <c r="AU45" s="17"/>
      <c r="AV45" s="92">
        <v>0</v>
      </c>
      <c r="AW45" s="93">
        <v>0</v>
      </c>
      <c r="AX45" s="102">
        <v>0</v>
      </c>
      <c r="AY45" s="92">
        <v>0</v>
      </c>
      <c r="AZ45" s="17"/>
      <c r="BA45" s="103">
        <v>0</v>
      </c>
      <c r="BB45" s="99">
        <v>0</v>
      </c>
      <c r="BC45" s="92">
        <v>0</v>
      </c>
      <c r="BD45" s="103">
        <v>0</v>
      </c>
      <c r="BE45" s="140"/>
      <c r="BF45" s="140"/>
      <c r="BG45" s="19"/>
      <c r="BH45" s="159"/>
    </row>
    <row r="46" spans="1:60" ht="20.25" customHeight="1" thickBot="1">
      <c r="A46" s="295"/>
      <c r="B46" s="277"/>
      <c r="C46" s="277"/>
      <c r="D46" s="15"/>
      <c r="E46" s="84" t="s">
        <v>82</v>
      </c>
      <c r="F46" s="139">
        <f>BB46</f>
        <v>10500</v>
      </c>
      <c r="G46" s="133">
        <v>0</v>
      </c>
      <c r="H46" s="148">
        <v>0</v>
      </c>
      <c r="I46" s="135">
        <v>0</v>
      </c>
      <c r="J46" s="136">
        <v>0</v>
      </c>
      <c r="K46" s="134">
        <v>0</v>
      </c>
      <c r="L46" s="135">
        <v>0</v>
      </c>
      <c r="M46" s="136">
        <v>0</v>
      </c>
      <c r="N46" s="134">
        <v>0</v>
      </c>
      <c r="O46" s="135">
        <v>0</v>
      </c>
      <c r="P46" s="136">
        <v>0</v>
      </c>
      <c r="Q46" s="134">
        <v>0</v>
      </c>
      <c r="R46" s="171"/>
      <c r="S46" s="136"/>
      <c r="T46" s="136"/>
      <c r="U46" s="136">
        <v>0</v>
      </c>
      <c r="V46" s="136">
        <v>0</v>
      </c>
      <c r="W46" s="137">
        <v>0</v>
      </c>
      <c r="X46" s="135">
        <v>0</v>
      </c>
      <c r="Y46" s="136">
        <v>0</v>
      </c>
      <c r="Z46" s="134">
        <v>0</v>
      </c>
      <c r="AA46" s="135">
        <v>0</v>
      </c>
      <c r="AB46" s="136">
        <v>0</v>
      </c>
      <c r="AC46" s="134">
        <v>0</v>
      </c>
      <c r="AD46" s="171"/>
      <c r="AE46" s="172"/>
      <c r="AF46" s="173"/>
      <c r="AG46" s="135">
        <v>0</v>
      </c>
      <c r="AH46" s="136">
        <v>0</v>
      </c>
      <c r="AI46" s="134">
        <v>0</v>
      </c>
      <c r="AJ46" s="171">
        <v>0</v>
      </c>
      <c r="AK46" s="136">
        <v>0</v>
      </c>
      <c r="AL46" s="137">
        <v>0</v>
      </c>
      <c r="AM46" s="135">
        <v>0</v>
      </c>
      <c r="AN46" s="136">
        <v>0</v>
      </c>
      <c r="AO46" s="134">
        <v>0</v>
      </c>
      <c r="AP46" s="171"/>
      <c r="AQ46" s="172"/>
      <c r="AR46" s="172"/>
      <c r="AS46" s="136">
        <v>0</v>
      </c>
      <c r="AT46" s="136"/>
      <c r="AU46" s="18"/>
      <c r="AV46" s="136">
        <v>0</v>
      </c>
      <c r="AW46" s="137">
        <v>0</v>
      </c>
      <c r="AX46" s="135">
        <v>0</v>
      </c>
      <c r="AY46" s="136">
        <v>0</v>
      </c>
      <c r="AZ46" s="18"/>
      <c r="BA46" s="134">
        <v>0</v>
      </c>
      <c r="BB46" s="139">
        <v>10500</v>
      </c>
      <c r="BC46" s="136">
        <v>0</v>
      </c>
      <c r="BD46" s="134">
        <v>0</v>
      </c>
      <c r="BE46" s="140"/>
      <c r="BF46" s="140"/>
      <c r="BG46" s="19"/>
      <c r="BH46" s="159"/>
    </row>
    <row r="47" spans="1:60" ht="21.75" customHeight="1" thickBot="1">
      <c r="A47" s="321"/>
      <c r="B47" s="304" t="s">
        <v>47</v>
      </c>
      <c r="C47" s="307"/>
      <c r="D47" s="307"/>
      <c r="E47" s="84" t="s">
        <v>44</v>
      </c>
      <c r="F47" s="176">
        <f>F17+F41+F44</f>
        <v>66875.600000000006</v>
      </c>
      <c r="G47" s="177">
        <f t="shared" ref="G47:BD47" si="3">G17+G41</f>
        <v>0</v>
      </c>
      <c r="H47" s="178">
        <f>G47/F47*100</f>
        <v>0</v>
      </c>
      <c r="I47" s="176">
        <f t="shared" si="3"/>
        <v>0</v>
      </c>
      <c r="J47" s="177">
        <f t="shared" si="3"/>
        <v>0</v>
      </c>
      <c r="K47" s="178">
        <f t="shared" si="3"/>
        <v>0</v>
      </c>
      <c r="L47" s="179">
        <f t="shared" si="3"/>
        <v>0</v>
      </c>
      <c r="M47" s="177">
        <f t="shared" si="3"/>
        <v>0</v>
      </c>
      <c r="N47" s="180">
        <f t="shared" si="3"/>
        <v>0</v>
      </c>
      <c r="O47" s="176">
        <f t="shared" si="3"/>
        <v>0</v>
      </c>
      <c r="P47" s="177">
        <f t="shared" si="3"/>
        <v>0</v>
      </c>
      <c r="Q47" s="178">
        <f t="shared" si="3"/>
        <v>0</v>
      </c>
      <c r="R47" s="179">
        <f t="shared" si="3"/>
        <v>0</v>
      </c>
      <c r="S47" s="177">
        <f t="shared" si="3"/>
        <v>0</v>
      </c>
      <c r="T47" s="177">
        <f t="shared" si="3"/>
        <v>0</v>
      </c>
      <c r="U47" s="177">
        <f t="shared" si="3"/>
        <v>0</v>
      </c>
      <c r="V47" s="177">
        <f t="shared" si="3"/>
        <v>0</v>
      </c>
      <c r="W47" s="180">
        <f t="shared" si="3"/>
        <v>0</v>
      </c>
      <c r="X47" s="176">
        <v>0</v>
      </c>
      <c r="Y47" s="177">
        <f t="shared" si="3"/>
        <v>0</v>
      </c>
      <c r="Z47" s="178">
        <f t="shared" si="3"/>
        <v>0</v>
      </c>
      <c r="AA47" s="176">
        <f t="shared" si="3"/>
        <v>0</v>
      </c>
      <c r="AB47" s="177">
        <f t="shared" si="3"/>
        <v>0</v>
      </c>
      <c r="AC47" s="178">
        <f t="shared" si="3"/>
        <v>0</v>
      </c>
      <c r="AD47" s="179">
        <f t="shared" si="3"/>
        <v>0</v>
      </c>
      <c r="AE47" s="177">
        <f t="shared" si="3"/>
        <v>0</v>
      </c>
      <c r="AF47" s="180">
        <f t="shared" si="3"/>
        <v>0</v>
      </c>
      <c r="AG47" s="176">
        <v>0</v>
      </c>
      <c r="AH47" s="177">
        <f t="shared" si="3"/>
        <v>0</v>
      </c>
      <c r="AI47" s="178">
        <f t="shared" si="3"/>
        <v>0</v>
      </c>
      <c r="AJ47" s="176">
        <v>0</v>
      </c>
      <c r="AK47" s="177">
        <f t="shared" si="3"/>
        <v>0</v>
      </c>
      <c r="AL47" s="178">
        <f t="shared" si="3"/>
        <v>0</v>
      </c>
      <c r="AM47" s="176">
        <v>0</v>
      </c>
      <c r="AN47" s="177">
        <v>0</v>
      </c>
      <c r="AO47" s="178">
        <v>0</v>
      </c>
      <c r="AP47" s="179">
        <f t="shared" si="3"/>
        <v>0</v>
      </c>
      <c r="AQ47" s="177">
        <f t="shared" si="3"/>
        <v>0</v>
      </c>
      <c r="AR47" s="180">
        <f t="shared" si="3"/>
        <v>0</v>
      </c>
      <c r="AS47" s="176">
        <f t="shared" si="3"/>
        <v>0</v>
      </c>
      <c r="AT47" s="177">
        <f t="shared" si="3"/>
        <v>0</v>
      </c>
      <c r="AU47" s="177">
        <f t="shared" si="3"/>
        <v>0</v>
      </c>
      <c r="AV47" s="177">
        <f>AV48+AV49</f>
        <v>0</v>
      </c>
      <c r="AW47" s="178">
        <v>0</v>
      </c>
      <c r="AX47" s="176">
        <f t="shared" si="3"/>
        <v>56375.6</v>
      </c>
      <c r="AY47" s="177">
        <f t="shared" si="3"/>
        <v>0</v>
      </c>
      <c r="AZ47" s="177">
        <f t="shared" si="3"/>
        <v>0</v>
      </c>
      <c r="BA47" s="178">
        <f t="shared" si="3"/>
        <v>0</v>
      </c>
      <c r="BB47" s="176">
        <f>BB44</f>
        <v>10500</v>
      </c>
      <c r="BC47" s="177">
        <f t="shared" si="3"/>
        <v>0</v>
      </c>
      <c r="BD47" s="178">
        <f t="shared" si="3"/>
        <v>0</v>
      </c>
      <c r="BE47" s="181"/>
      <c r="BF47" s="181"/>
      <c r="BG47" s="298"/>
      <c r="BH47" s="301"/>
    </row>
    <row r="48" spans="1:60" ht="26.25" customHeight="1" thickBot="1">
      <c r="A48" s="322"/>
      <c r="B48" s="305"/>
      <c r="C48" s="308"/>
      <c r="D48" s="308"/>
      <c r="E48" s="98" t="s">
        <v>45</v>
      </c>
      <c r="F48" s="182">
        <f>F18</f>
        <v>50000</v>
      </c>
      <c r="G48" s="183">
        <f t="shared" ref="G48:BD48" si="4">G18</f>
        <v>0</v>
      </c>
      <c r="H48" s="184">
        <f t="shared" si="4"/>
        <v>0</v>
      </c>
      <c r="I48" s="182">
        <f t="shared" si="4"/>
        <v>0</v>
      </c>
      <c r="J48" s="183">
        <f t="shared" si="4"/>
        <v>0</v>
      </c>
      <c r="K48" s="184">
        <f t="shared" si="4"/>
        <v>0</v>
      </c>
      <c r="L48" s="185">
        <f t="shared" si="4"/>
        <v>0</v>
      </c>
      <c r="M48" s="183">
        <f t="shared" si="4"/>
        <v>0</v>
      </c>
      <c r="N48" s="186">
        <f t="shared" si="4"/>
        <v>0</v>
      </c>
      <c r="O48" s="182">
        <f t="shared" si="4"/>
        <v>0</v>
      </c>
      <c r="P48" s="183">
        <f t="shared" si="4"/>
        <v>0</v>
      </c>
      <c r="Q48" s="184">
        <f t="shared" si="4"/>
        <v>0</v>
      </c>
      <c r="R48" s="185">
        <f t="shared" si="4"/>
        <v>0</v>
      </c>
      <c r="S48" s="183">
        <f t="shared" si="4"/>
        <v>0</v>
      </c>
      <c r="T48" s="183">
        <f t="shared" si="4"/>
        <v>0</v>
      </c>
      <c r="U48" s="183">
        <f t="shared" si="4"/>
        <v>0</v>
      </c>
      <c r="V48" s="183">
        <f t="shared" si="4"/>
        <v>0</v>
      </c>
      <c r="W48" s="186">
        <f t="shared" si="4"/>
        <v>0</v>
      </c>
      <c r="X48" s="182">
        <f t="shared" si="4"/>
        <v>0</v>
      </c>
      <c r="Y48" s="183">
        <f t="shared" si="4"/>
        <v>0</v>
      </c>
      <c r="Z48" s="184">
        <f t="shared" si="4"/>
        <v>0</v>
      </c>
      <c r="AA48" s="182">
        <f t="shared" si="4"/>
        <v>0</v>
      </c>
      <c r="AB48" s="183">
        <f t="shared" si="4"/>
        <v>0</v>
      </c>
      <c r="AC48" s="184">
        <f t="shared" si="4"/>
        <v>0</v>
      </c>
      <c r="AD48" s="185">
        <f t="shared" si="4"/>
        <v>0</v>
      </c>
      <c r="AE48" s="183">
        <f t="shared" si="4"/>
        <v>0</v>
      </c>
      <c r="AF48" s="186">
        <f t="shared" si="4"/>
        <v>0</v>
      </c>
      <c r="AG48" s="182">
        <f t="shared" si="4"/>
        <v>0</v>
      </c>
      <c r="AH48" s="183">
        <f t="shared" si="4"/>
        <v>0</v>
      </c>
      <c r="AI48" s="184">
        <f t="shared" si="4"/>
        <v>0</v>
      </c>
      <c r="AJ48" s="182">
        <f t="shared" si="4"/>
        <v>0</v>
      </c>
      <c r="AK48" s="183">
        <f t="shared" si="4"/>
        <v>0</v>
      </c>
      <c r="AL48" s="184">
        <f t="shared" si="4"/>
        <v>0</v>
      </c>
      <c r="AM48" s="182">
        <v>0</v>
      </c>
      <c r="AN48" s="183">
        <f t="shared" si="4"/>
        <v>0</v>
      </c>
      <c r="AO48" s="184">
        <f t="shared" si="4"/>
        <v>0</v>
      </c>
      <c r="AP48" s="185">
        <f t="shared" si="4"/>
        <v>0</v>
      </c>
      <c r="AQ48" s="183">
        <f t="shared" si="4"/>
        <v>0</v>
      </c>
      <c r="AR48" s="186">
        <f t="shared" si="4"/>
        <v>0</v>
      </c>
      <c r="AS48" s="182">
        <f t="shared" si="4"/>
        <v>0</v>
      </c>
      <c r="AT48" s="183">
        <f t="shared" si="4"/>
        <v>0</v>
      </c>
      <c r="AU48" s="183">
        <f t="shared" si="4"/>
        <v>0</v>
      </c>
      <c r="AV48" s="183">
        <f t="shared" si="4"/>
        <v>0</v>
      </c>
      <c r="AW48" s="184">
        <v>0</v>
      </c>
      <c r="AX48" s="182">
        <f t="shared" si="4"/>
        <v>50000</v>
      </c>
      <c r="AY48" s="183">
        <f t="shared" si="4"/>
        <v>0</v>
      </c>
      <c r="AZ48" s="183">
        <f t="shared" si="4"/>
        <v>0</v>
      </c>
      <c r="BA48" s="184">
        <f t="shared" si="4"/>
        <v>0</v>
      </c>
      <c r="BB48" s="182">
        <f t="shared" si="4"/>
        <v>0</v>
      </c>
      <c r="BC48" s="183">
        <f t="shared" si="4"/>
        <v>0</v>
      </c>
      <c r="BD48" s="184">
        <f t="shared" si="4"/>
        <v>0</v>
      </c>
      <c r="BE48" s="140"/>
      <c r="BF48" s="140"/>
      <c r="BG48" s="299"/>
      <c r="BH48" s="302"/>
    </row>
    <row r="49" spans="1:60" ht="18" customHeight="1" thickBot="1">
      <c r="A49" s="323"/>
      <c r="B49" s="306"/>
      <c r="C49" s="309"/>
      <c r="D49" s="309"/>
      <c r="E49" s="84" t="s">
        <v>82</v>
      </c>
      <c r="F49" s="187">
        <f>F28+F43+F46</f>
        <v>16875.599999999999</v>
      </c>
      <c r="G49" s="188">
        <f>M49+P49+V49+Y49+AB49+AH49+AK49+AN49+AV49+AY49+BC49</f>
        <v>0</v>
      </c>
      <c r="H49" s="189">
        <f>G49/F49*100</f>
        <v>0</v>
      </c>
      <c r="I49" s="187">
        <f>I31</f>
        <v>0</v>
      </c>
      <c r="J49" s="188">
        <f>J31</f>
        <v>0</v>
      </c>
      <c r="K49" s="189">
        <f>K31</f>
        <v>0</v>
      </c>
      <c r="L49" s="190">
        <v>0</v>
      </c>
      <c r="M49" s="188">
        <v>0</v>
      </c>
      <c r="N49" s="191">
        <f>N31</f>
        <v>0</v>
      </c>
      <c r="O49" s="187">
        <v>0</v>
      </c>
      <c r="P49" s="188">
        <f>P47</f>
        <v>0</v>
      </c>
      <c r="Q49" s="189">
        <f>Q47</f>
        <v>0</v>
      </c>
      <c r="R49" s="190">
        <f>R31</f>
        <v>0</v>
      </c>
      <c r="S49" s="188">
        <f>S31</f>
        <v>0</v>
      </c>
      <c r="T49" s="188">
        <f>T31</f>
        <v>0</v>
      </c>
      <c r="U49" s="188">
        <v>0</v>
      </c>
      <c r="V49" s="188">
        <f>V28</f>
        <v>0</v>
      </c>
      <c r="W49" s="191">
        <f>W47</f>
        <v>0</v>
      </c>
      <c r="X49" s="187">
        <v>0</v>
      </c>
      <c r="Y49" s="188">
        <f>Y47</f>
        <v>0</v>
      </c>
      <c r="Z49" s="189">
        <v>0</v>
      </c>
      <c r="AA49" s="187">
        <v>0</v>
      </c>
      <c r="AB49" s="188">
        <f>AB47</f>
        <v>0</v>
      </c>
      <c r="AC49" s="189">
        <v>0</v>
      </c>
      <c r="AD49" s="190">
        <f>AD31</f>
        <v>0</v>
      </c>
      <c r="AE49" s="188">
        <f>AE31</f>
        <v>0</v>
      </c>
      <c r="AF49" s="191">
        <f>AF31</f>
        <v>0</v>
      </c>
      <c r="AG49" s="187">
        <v>0</v>
      </c>
      <c r="AH49" s="188">
        <v>0</v>
      </c>
      <c r="AI49" s="189">
        <v>0</v>
      </c>
      <c r="AJ49" s="187">
        <v>0</v>
      </c>
      <c r="AK49" s="188">
        <f>AK28</f>
        <v>0</v>
      </c>
      <c r="AL49" s="189">
        <f>AL28</f>
        <v>0</v>
      </c>
      <c r="AM49" s="187">
        <v>0</v>
      </c>
      <c r="AN49" s="188">
        <v>0</v>
      </c>
      <c r="AO49" s="189">
        <v>0</v>
      </c>
      <c r="AP49" s="190">
        <f>AP31</f>
        <v>0</v>
      </c>
      <c r="AQ49" s="188">
        <f>AQ31</f>
        <v>0</v>
      </c>
      <c r="AR49" s="191">
        <f>AR31</f>
        <v>0</v>
      </c>
      <c r="AS49" s="187">
        <v>0</v>
      </c>
      <c r="AT49" s="188">
        <f>AT31</f>
        <v>0</v>
      </c>
      <c r="AU49" s="188">
        <f>AU31</f>
        <v>0</v>
      </c>
      <c r="AV49" s="188">
        <f>AV28</f>
        <v>0</v>
      </c>
      <c r="AW49" s="189">
        <v>0</v>
      </c>
      <c r="AX49" s="187">
        <f>AX28</f>
        <v>6375.6</v>
      </c>
      <c r="AY49" s="188">
        <f>AY31</f>
        <v>0</v>
      </c>
      <c r="AZ49" s="188">
        <f>AZ31</f>
        <v>0</v>
      </c>
      <c r="BA49" s="189">
        <f>BA31</f>
        <v>0</v>
      </c>
      <c r="BB49" s="192">
        <f>BB47</f>
        <v>10500</v>
      </c>
      <c r="BC49" s="193">
        <f>BC31</f>
        <v>0</v>
      </c>
      <c r="BD49" s="194">
        <f>BD31</f>
        <v>0</v>
      </c>
      <c r="BE49" s="195">
        <f>BE18</f>
        <v>50000</v>
      </c>
      <c r="BF49" s="196">
        <f>BF18</f>
        <v>0</v>
      </c>
      <c r="BG49" s="300"/>
      <c r="BH49" s="303"/>
    </row>
    <row r="50" spans="1:60" ht="18.75" customHeight="1">
      <c r="A50" s="317"/>
      <c r="B50" s="320" t="s">
        <v>78</v>
      </c>
      <c r="C50" s="275" t="s">
        <v>76</v>
      </c>
      <c r="D50" s="129"/>
      <c r="E50" s="197" t="s">
        <v>79</v>
      </c>
      <c r="F50" s="198">
        <f>F44</f>
        <v>10500</v>
      </c>
      <c r="G50" s="199">
        <f t="shared" ref="G50:BD50" si="5">G44</f>
        <v>0</v>
      </c>
      <c r="H50" s="200">
        <f t="shared" si="5"/>
        <v>0</v>
      </c>
      <c r="I50" s="198">
        <f t="shared" si="5"/>
        <v>0</v>
      </c>
      <c r="J50" s="199">
        <f t="shared" si="5"/>
        <v>0</v>
      </c>
      <c r="K50" s="200">
        <f t="shared" si="5"/>
        <v>0</v>
      </c>
      <c r="L50" s="198">
        <f t="shared" si="5"/>
        <v>0</v>
      </c>
      <c r="M50" s="199">
        <f t="shared" si="5"/>
        <v>0</v>
      </c>
      <c r="N50" s="200">
        <f t="shared" si="5"/>
        <v>0</v>
      </c>
      <c r="O50" s="198">
        <f t="shared" si="5"/>
        <v>0</v>
      </c>
      <c r="P50" s="199">
        <f t="shared" si="5"/>
        <v>0</v>
      </c>
      <c r="Q50" s="200">
        <f t="shared" si="5"/>
        <v>0</v>
      </c>
      <c r="R50" s="201">
        <f t="shared" si="5"/>
        <v>0</v>
      </c>
      <c r="S50" s="199">
        <f t="shared" si="5"/>
        <v>0</v>
      </c>
      <c r="T50" s="202">
        <f t="shared" si="5"/>
        <v>0</v>
      </c>
      <c r="U50" s="198">
        <f t="shared" si="5"/>
        <v>0</v>
      </c>
      <c r="V50" s="199">
        <f t="shared" si="5"/>
        <v>0</v>
      </c>
      <c r="W50" s="200">
        <f t="shared" si="5"/>
        <v>0</v>
      </c>
      <c r="X50" s="198">
        <f t="shared" si="5"/>
        <v>0</v>
      </c>
      <c r="Y50" s="199">
        <f t="shared" si="5"/>
        <v>0</v>
      </c>
      <c r="Z50" s="200">
        <f t="shared" si="5"/>
        <v>0</v>
      </c>
      <c r="AA50" s="198">
        <f t="shared" si="5"/>
        <v>0</v>
      </c>
      <c r="AB50" s="199">
        <f t="shared" si="5"/>
        <v>0</v>
      </c>
      <c r="AC50" s="200">
        <f t="shared" si="5"/>
        <v>0</v>
      </c>
      <c r="AD50" s="201">
        <f t="shared" si="5"/>
        <v>0</v>
      </c>
      <c r="AE50" s="199">
        <f t="shared" si="5"/>
        <v>0</v>
      </c>
      <c r="AF50" s="202">
        <f t="shared" si="5"/>
        <v>0</v>
      </c>
      <c r="AG50" s="198">
        <f t="shared" si="5"/>
        <v>0</v>
      </c>
      <c r="AH50" s="199">
        <f t="shared" si="5"/>
        <v>0</v>
      </c>
      <c r="AI50" s="200">
        <f t="shared" si="5"/>
        <v>0</v>
      </c>
      <c r="AJ50" s="198">
        <f t="shared" si="5"/>
        <v>0</v>
      </c>
      <c r="AK50" s="199">
        <f t="shared" si="5"/>
        <v>0</v>
      </c>
      <c r="AL50" s="200">
        <f t="shared" si="5"/>
        <v>0</v>
      </c>
      <c r="AM50" s="198">
        <f t="shared" si="5"/>
        <v>0</v>
      </c>
      <c r="AN50" s="199">
        <f t="shared" si="5"/>
        <v>0</v>
      </c>
      <c r="AO50" s="200">
        <f t="shared" si="5"/>
        <v>0</v>
      </c>
      <c r="AP50" s="201">
        <f t="shared" si="5"/>
        <v>0</v>
      </c>
      <c r="AQ50" s="199">
        <f t="shared" si="5"/>
        <v>0</v>
      </c>
      <c r="AR50" s="202">
        <f t="shared" si="5"/>
        <v>0</v>
      </c>
      <c r="AS50" s="198">
        <f t="shared" si="5"/>
        <v>0</v>
      </c>
      <c r="AT50" s="199">
        <f t="shared" si="5"/>
        <v>0</v>
      </c>
      <c r="AU50" s="199">
        <f t="shared" si="5"/>
        <v>0</v>
      </c>
      <c r="AV50" s="199">
        <f t="shared" si="5"/>
        <v>0</v>
      </c>
      <c r="AW50" s="200">
        <f t="shared" si="5"/>
        <v>0</v>
      </c>
      <c r="AX50" s="198">
        <f t="shared" si="5"/>
        <v>0</v>
      </c>
      <c r="AY50" s="199">
        <f t="shared" si="5"/>
        <v>0</v>
      </c>
      <c r="AZ50" s="199">
        <f t="shared" si="5"/>
        <v>0</v>
      </c>
      <c r="BA50" s="200">
        <f t="shared" si="5"/>
        <v>0</v>
      </c>
      <c r="BB50" s="198">
        <f t="shared" si="5"/>
        <v>10500</v>
      </c>
      <c r="BC50" s="199">
        <f t="shared" si="5"/>
        <v>0</v>
      </c>
      <c r="BD50" s="200">
        <f t="shared" si="5"/>
        <v>0</v>
      </c>
      <c r="BE50" s="203"/>
      <c r="BF50" s="203"/>
      <c r="BG50" s="204"/>
      <c r="BH50" s="205"/>
    </row>
    <row r="51" spans="1:60" ht="37.5" hidden="1" customHeight="1">
      <c r="A51" s="318"/>
      <c r="B51" s="296"/>
      <c r="C51" s="276"/>
      <c r="D51" s="206"/>
      <c r="E51" s="207" t="s">
        <v>80</v>
      </c>
      <c r="F51" s="208">
        <v>0</v>
      </c>
      <c r="G51" s="209">
        <v>0</v>
      </c>
      <c r="H51" s="210">
        <v>0</v>
      </c>
      <c r="I51" s="208">
        <v>0</v>
      </c>
      <c r="J51" s="209">
        <v>0</v>
      </c>
      <c r="K51" s="210">
        <v>0</v>
      </c>
      <c r="L51" s="208">
        <v>0</v>
      </c>
      <c r="M51" s="209">
        <v>0</v>
      </c>
      <c r="N51" s="210">
        <v>0</v>
      </c>
      <c r="O51" s="208">
        <v>0</v>
      </c>
      <c r="P51" s="209">
        <v>0</v>
      </c>
      <c r="Q51" s="210">
        <v>0</v>
      </c>
      <c r="R51" s="211">
        <v>0</v>
      </c>
      <c r="S51" s="209">
        <v>0</v>
      </c>
      <c r="T51" s="212">
        <v>0</v>
      </c>
      <c r="U51" s="208">
        <v>0</v>
      </c>
      <c r="V51" s="209">
        <v>0</v>
      </c>
      <c r="W51" s="210">
        <v>0</v>
      </c>
      <c r="X51" s="208">
        <v>0</v>
      </c>
      <c r="Y51" s="209">
        <v>0</v>
      </c>
      <c r="Z51" s="210">
        <v>0</v>
      </c>
      <c r="AA51" s="208">
        <v>0</v>
      </c>
      <c r="AB51" s="209">
        <v>0</v>
      </c>
      <c r="AC51" s="210">
        <v>0</v>
      </c>
      <c r="AD51" s="211">
        <v>0</v>
      </c>
      <c r="AE51" s="209">
        <v>0</v>
      </c>
      <c r="AF51" s="212">
        <v>0</v>
      </c>
      <c r="AG51" s="208">
        <v>0</v>
      </c>
      <c r="AH51" s="209">
        <v>0</v>
      </c>
      <c r="AI51" s="210">
        <v>0</v>
      </c>
      <c r="AJ51" s="208">
        <v>0</v>
      </c>
      <c r="AK51" s="209">
        <v>0</v>
      </c>
      <c r="AL51" s="210">
        <v>0</v>
      </c>
      <c r="AM51" s="208">
        <v>0</v>
      </c>
      <c r="AN51" s="209">
        <v>0</v>
      </c>
      <c r="AO51" s="210">
        <v>0</v>
      </c>
      <c r="AP51" s="211">
        <v>0</v>
      </c>
      <c r="AQ51" s="209">
        <v>0</v>
      </c>
      <c r="AR51" s="212">
        <v>0</v>
      </c>
      <c r="AS51" s="208">
        <v>0</v>
      </c>
      <c r="AT51" s="209">
        <v>0</v>
      </c>
      <c r="AU51" s="209">
        <v>0</v>
      </c>
      <c r="AV51" s="209">
        <v>0</v>
      </c>
      <c r="AW51" s="210">
        <v>0</v>
      </c>
      <c r="AX51" s="208">
        <v>0</v>
      </c>
      <c r="AY51" s="209">
        <v>0</v>
      </c>
      <c r="AZ51" s="209">
        <v>0</v>
      </c>
      <c r="BA51" s="210">
        <v>0</v>
      </c>
      <c r="BB51" s="208">
        <v>0</v>
      </c>
      <c r="BC51" s="209">
        <v>0</v>
      </c>
      <c r="BD51" s="210">
        <v>0</v>
      </c>
      <c r="BE51" s="203"/>
      <c r="BF51" s="203"/>
      <c r="BG51" s="48"/>
      <c r="BH51" s="213"/>
    </row>
    <row r="52" spans="1:60" ht="30.75" customHeight="1">
      <c r="A52" s="318"/>
      <c r="B52" s="296"/>
      <c r="C52" s="276"/>
      <c r="D52" s="206"/>
      <c r="E52" s="207" t="s">
        <v>81</v>
      </c>
      <c r="F52" s="208">
        <v>0</v>
      </c>
      <c r="G52" s="209">
        <v>0</v>
      </c>
      <c r="H52" s="210">
        <v>0</v>
      </c>
      <c r="I52" s="208">
        <v>0</v>
      </c>
      <c r="J52" s="209">
        <v>0</v>
      </c>
      <c r="K52" s="210">
        <v>0</v>
      </c>
      <c r="L52" s="208">
        <v>0</v>
      </c>
      <c r="M52" s="209">
        <v>0</v>
      </c>
      <c r="N52" s="210">
        <v>0</v>
      </c>
      <c r="O52" s="208">
        <v>0</v>
      </c>
      <c r="P52" s="209">
        <v>0</v>
      </c>
      <c r="Q52" s="210">
        <v>0</v>
      </c>
      <c r="R52" s="211"/>
      <c r="S52" s="209"/>
      <c r="T52" s="212"/>
      <c r="U52" s="208">
        <v>0</v>
      </c>
      <c r="V52" s="209">
        <v>0</v>
      </c>
      <c r="W52" s="210">
        <v>0</v>
      </c>
      <c r="X52" s="208">
        <v>0</v>
      </c>
      <c r="Y52" s="209">
        <v>0</v>
      </c>
      <c r="Z52" s="210">
        <v>0</v>
      </c>
      <c r="AA52" s="208">
        <v>0</v>
      </c>
      <c r="AB52" s="209">
        <v>0</v>
      </c>
      <c r="AC52" s="210">
        <v>0</v>
      </c>
      <c r="AD52" s="211"/>
      <c r="AE52" s="209"/>
      <c r="AF52" s="212"/>
      <c r="AG52" s="208">
        <v>0</v>
      </c>
      <c r="AH52" s="209">
        <v>0</v>
      </c>
      <c r="AI52" s="210">
        <v>0</v>
      </c>
      <c r="AJ52" s="208">
        <v>0</v>
      </c>
      <c r="AK52" s="209">
        <v>0</v>
      </c>
      <c r="AL52" s="210">
        <v>0</v>
      </c>
      <c r="AM52" s="208">
        <v>0</v>
      </c>
      <c r="AN52" s="209">
        <v>0</v>
      </c>
      <c r="AO52" s="210">
        <v>0</v>
      </c>
      <c r="AP52" s="211"/>
      <c r="AQ52" s="209"/>
      <c r="AR52" s="212"/>
      <c r="AS52" s="208">
        <v>0</v>
      </c>
      <c r="AT52" s="209"/>
      <c r="AU52" s="209"/>
      <c r="AV52" s="209">
        <v>0</v>
      </c>
      <c r="AW52" s="210">
        <v>0</v>
      </c>
      <c r="AX52" s="208">
        <v>0</v>
      </c>
      <c r="AY52" s="209">
        <v>0</v>
      </c>
      <c r="AZ52" s="209"/>
      <c r="BA52" s="210">
        <v>0</v>
      </c>
      <c r="BB52" s="208">
        <v>0</v>
      </c>
      <c r="BC52" s="209">
        <v>0</v>
      </c>
      <c r="BD52" s="210">
        <v>0</v>
      </c>
      <c r="BE52" s="203"/>
      <c r="BF52" s="203"/>
      <c r="BG52" s="48"/>
      <c r="BH52" s="213"/>
    </row>
    <row r="53" spans="1:60" ht="19.5" customHeight="1">
      <c r="A53" s="318"/>
      <c r="B53" s="296"/>
      <c r="C53" s="276"/>
      <c r="D53" s="214"/>
      <c r="E53" s="207" t="s">
        <v>82</v>
      </c>
      <c r="F53" s="208">
        <f>F46</f>
        <v>10500</v>
      </c>
      <c r="G53" s="209">
        <f t="shared" ref="G53:BF53" si="6">G46</f>
        <v>0</v>
      </c>
      <c r="H53" s="210">
        <f t="shared" si="6"/>
        <v>0</v>
      </c>
      <c r="I53" s="208">
        <f t="shared" si="6"/>
        <v>0</v>
      </c>
      <c r="J53" s="209">
        <f t="shared" si="6"/>
        <v>0</v>
      </c>
      <c r="K53" s="210">
        <f t="shared" si="6"/>
        <v>0</v>
      </c>
      <c r="L53" s="208">
        <f t="shared" si="6"/>
        <v>0</v>
      </c>
      <c r="M53" s="209">
        <f t="shared" si="6"/>
        <v>0</v>
      </c>
      <c r="N53" s="210">
        <f t="shared" si="6"/>
        <v>0</v>
      </c>
      <c r="O53" s="208">
        <f t="shared" si="6"/>
        <v>0</v>
      </c>
      <c r="P53" s="209">
        <f t="shared" si="6"/>
        <v>0</v>
      </c>
      <c r="Q53" s="210">
        <f t="shared" si="6"/>
        <v>0</v>
      </c>
      <c r="R53" s="211">
        <f t="shared" si="6"/>
        <v>0</v>
      </c>
      <c r="S53" s="209">
        <f t="shared" si="6"/>
        <v>0</v>
      </c>
      <c r="T53" s="212">
        <f t="shared" si="6"/>
        <v>0</v>
      </c>
      <c r="U53" s="208">
        <f t="shared" si="6"/>
        <v>0</v>
      </c>
      <c r="V53" s="209">
        <f t="shared" si="6"/>
        <v>0</v>
      </c>
      <c r="W53" s="210">
        <f t="shared" si="6"/>
        <v>0</v>
      </c>
      <c r="X53" s="208">
        <f t="shared" si="6"/>
        <v>0</v>
      </c>
      <c r="Y53" s="209">
        <f t="shared" si="6"/>
        <v>0</v>
      </c>
      <c r="Z53" s="210">
        <f t="shared" si="6"/>
        <v>0</v>
      </c>
      <c r="AA53" s="208">
        <f t="shared" si="6"/>
        <v>0</v>
      </c>
      <c r="AB53" s="209">
        <f t="shared" si="6"/>
        <v>0</v>
      </c>
      <c r="AC53" s="210">
        <f t="shared" si="6"/>
        <v>0</v>
      </c>
      <c r="AD53" s="211">
        <f t="shared" si="6"/>
        <v>0</v>
      </c>
      <c r="AE53" s="209">
        <f t="shared" si="6"/>
        <v>0</v>
      </c>
      <c r="AF53" s="212">
        <f t="shared" si="6"/>
        <v>0</v>
      </c>
      <c r="AG53" s="208">
        <f t="shared" si="6"/>
        <v>0</v>
      </c>
      <c r="AH53" s="209">
        <f t="shared" si="6"/>
        <v>0</v>
      </c>
      <c r="AI53" s="210">
        <f t="shared" si="6"/>
        <v>0</v>
      </c>
      <c r="AJ53" s="208">
        <f t="shared" si="6"/>
        <v>0</v>
      </c>
      <c r="AK53" s="209">
        <f t="shared" si="6"/>
        <v>0</v>
      </c>
      <c r="AL53" s="210">
        <f t="shared" si="6"/>
        <v>0</v>
      </c>
      <c r="AM53" s="208">
        <f t="shared" si="6"/>
        <v>0</v>
      </c>
      <c r="AN53" s="209">
        <f t="shared" si="6"/>
        <v>0</v>
      </c>
      <c r="AO53" s="210">
        <f t="shared" si="6"/>
        <v>0</v>
      </c>
      <c r="AP53" s="211">
        <f t="shared" si="6"/>
        <v>0</v>
      </c>
      <c r="AQ53" s="209">
        <f t="shared" si="6"/>
        <v>0</v>
      </c>
      <c r="AR53" s="212">
        <f t="shared" si="6"/>
        <v>0</v>
      </c>
      <c r="AS53" s="208">
        <f t="shared" si="6"/>
        <v>0</v>
      </c>
      <c r="AT53" s="209">
        <f t="shared" si="6"/>
        <v>0</v>
      </c>
      <c r="AU53" s="209">
        <f t="shared" si="6"/>
        <v>0</v>
      </c>
      <c r="AV53" s="209">
        <f t="shared" si="6"/>
        <v>0</v>
      </c>
      <c r="AW53" s="210">
        <f t="shared" si="6"/>
        <v>0</v>
      </c>
      <c r="AX53" s="208">
        <f t="shared" si="6"/>
        <v>0</v>
      </c>
      <c r="AY53" s="209">
        <f t="shared" si="6"/>
        <v>0</v>
      </c>
      <c r="AZ53" s="209">
        <f t="shared" si="6"/>
        <v>0</v>
      </c>
      <c r="BA53" s="210">
        <f t="shared" si="6"/>
        <v>0</v>
      </c>
      <c r="BB53" s="208">
        <f t="shared" si="6"/>
        <v>10500</v>
      </c>
      <c r="BC53" s="209">
        <f t="shared" si="6"/>
        <v>0</v>
      </c>
      <c r="BD53" s="210">
        <f t="shared" si="6"/>
        <v>0</v>
      </c>
      <c r="BE53" s="211">
        <f t="shared" si="6"/>
        <v>0</v>
      </c>
      <c r="BF53" s="215">
        <f t="shared" si="6"/>
        <v>0</v>
      </c>
      <c r="BG53" s="48"/>
      <c r="BH53" s="213"/>
    </row>
    <row r="54" spans="1:60" ht="32.25" customHeight="1" thickBot="1">
      <c r="A54" s="319"/>
      <c r="B54" s="297"/>
      <c r="C54" s="277"/>
      <c r="D54" s="216"/>
      <c r="E54" s="170" t="s">
        <v>83</v>
      </c>
      <c r="F54" s="217">
        <v>0</v>
      </c>
      <c r="G54" s="218">
        <v>0</v>
      </c>
      <c r="H54" s="219">
        <v>0</v>
      </c>
      <c r="I54" s="217">
        <v>0</v>
      </c>
      <c r="J54" s="218">
        <v>0</v>
      </c>
      <c r="K54" s="219">
        <v>0</v>
      </c>
      <c r="L54" s="217">
        <v>0</v>
      </c>
      <c r="M54" s="218">
        <v>0</v>
      </c>
      <c r="N54" s="219">
        <v>0</v>
      </c>
      <c r="O54" s="217">
        <v>0</v>
      </c>
      <c r="P54" s="218">
        <v>0</v>
      </c>
      <c r="Q54" s="219">
        <v>0</v>
      </c>
      <c r="R54" s="195">
        <v>0</v>
      </c>
      <c r="S54" s="218">
        <v>0</v>
      </c>
      <c r="T54" s="196">
        <v>0</v>
      </c>
      <c r="U54" s="217">
        <v>0</v>
      </c>
      <c r="V54" s="218">
        <v>0</v>
      </c>
      <c r="W54" s="219">
        <v>0</v>
      </c>
      <c r="X54" s="217">
        <v>0</v>
      </c>
      <c r="Y54" s="218">
        <v>0</v>
      </c>
      <c r="Z54" s="219">
        <v>0</v>
      </c>
      <c r="AA54" s="217">
        <v>0</v>
      </c>
      <c r="AB54" s="218">
        <v>0</v>
      </c>
      <c r="AC54" s="219">
        <v>0</v>
      </c>
      <c r="AD54" s="195">
        <v>0</v>
      </c>
      <c r="AE54" s="218">
        <v>0</v>
      </c>
      <c r="AF54" s="196">
        <v>0</v>
      </c>
      <c r="AG54" s="217">
        <v>0</v>
      </c>
      <c r="AH54" s="218">
        <v>0</v>
      </c>
      <c r="AI54" s="219">
        <v>0</v>
      </c>
      <c r="AJ54" s="217">
        <v>0</v>
      </c>
      <c r="AK54" s="218">
        <v>0</v>
      </c>
      <c r="AL54" s="219">
        <v>0</v>
      </c>
      <c r="AM54" s="217">
        <v>0</v>
      </c>
      <c r="AN54" s="218">
        <v>0</v>
      </c>
      <c r="AO54" s="219">
        <v>0</v>
      </c>
      <c r="AP54" s="195">
        <v>0</v>
      </c>
      <c r="AQ54" s="218">
        <v>0</v>
      </c>
      <c r="AR54" s="196">
        <v>0</v>
      </c>
      <c r="AS54" s="217">
        <v>0</v>
      </c>
      <c r="AT54" s="218">
        <v>0</v>
      </c>
      <c r="AU54" s="218">
        <v>0</v>
      </c>
      <c r="AV54" s="218">
        <v>0</v>
      </c>
      <c r="AW54" s="219">
        <v>0</v>
      </c>
      <c r="AX54" s="217">
        <v>0</v>
      </c>
      <c r="AY54" s="218">
        <v>0</v>
      </c>
      <c r="AZ54" s="218">
        <v>0</v>
      </c>
      <c r="BA54" s="219">
        <v>0</v>
      </c>
      <c r="BB54" s="217">
        <v>0</v>
      </c>
      <c r="BC54" s="218">
        <v>0</v>
      </c>
      <c r="BD54" s="219">
        <v>0</v>
      </c>
      <c r="BE54" s="203"/>
      <c r="BF54" s="203"/>
      <c r="BG54" s="220"/>
      <c r="BH54" s="221"/>
    </row>
    <row r="55" spans="1:60" ht="19.5" customHeight="1">
      <c r="A55" s="313"/>
      <c r="B55" s="294" t="s">
        <v>84</v>
      </c>
      <c r="C55" s="315" t="s">
        <v>89</v>
      </c>
      <c r="D55" s="206"/>
      <c r="E55" s="222" t="s">
        <v>79</v>
      </c>
      <c r="F55" s="198">
        <f>F17</f>
        <v>56375.6</v>
      </c>
      <c r="G55" s="199">
        <f t="shared" ref="G55:BF55" si="7">G17</f>
        <v>0</v>
      </c>
      <c r="H55" s="200">
        <f t="shared" si="7"/>
        <v>0</v>
      </c>
      <c r="I55" s="198">
        <f t="shared" si="7"/>
        <v>0</v>
      </c>
      <c r="J55" s="199">
        <f t="shared" si="7"/>
        <v>0</v>
      </c>
      <c r="K55" s="200">
        <f t="shared" si="7"/>
        <v>0</v>
      </c>
      <c r="L55" s="198">
        <f t="shared" si="7"/>
        <v>0</v>
      </c>
      <c r="M55" s="199">
        <f t="shared" si="7"/>
        <v>0</v>
      </c>
      <c r="N55" s="200">
        <f t="shared" si="7"/>
        <v>0</v>
      </c>
      <c r="O55" s="198">
        <f t="shared" si="7"/>
        <v>0</v>
      </c>
      <c r="P55" s="199">
        <f t="shared" si="7"/>
        <v>0</v>
      </c>
      <c r="Q55" s="200">
        <f t="shared" si="7"/>
        <v>0</v>
      </c>
      <c r="R55" s="201">
        <f t="shared" si="7"/>
        <v>0</v>
      </c>
      <c r="S55" s="199">
        <f t="shared" si="7"/>
        <v>0</v>
      </c>
      <c r="T55" s="202">
        <f t="shared" si="7"/>
        <v>0</v>
      </c>
      <c r="U55" s="198">
        <f t="shared" si="7"/>
        <v>0</v>
      </c>
      <c r="V55" s="199">
        <f t="shared" si="7"/>
        <v>0</v>
      </c>
      <c r="W55" s="200">
        <f t="shared" si="7"/>
        <v>0</v>
      </c>
      <c r="X55" s="198">
        <f t="shared" si="7"/>
        <v>0</v>
      </c>
      <c r="Y55" s="199">
        <f t="shared" si="7"/>
        <v>0</v>
      </c>
      <c r="Z55" s="200">
        <f t="shared" si="7"/>
        <v>0</v>
      </c>
      <c r="AA55" s="198">
        <f t="shared" si="7"/>
        <v>0</v>
      </c>
      <c r="AB55" s="199">
        <f t="shared" si="7"/>
        <v>0</v>
      </c>
      <c r="AC55" s="200">
        <f t="shared" si="7"/>
        <v>0</v>
      </c>
      <c r="AD55" s="201">
        <f t="shared" si="7"/>
        <v>0</v>
      </c>
      <c r="AE55" s="199">
        <f t="shared" si="7"/>
        <v>0</v>
      </c>
      <c r="AF55" s="202">
        <f t="shared" si="7"/>
        <v>0</v>
      </c>
      <c r="AG55" s="198">
        <f t="shared" si="7"/>
        <v>0</v>
      </c>
      <c r="AH55" s="199">
        <f t="shared" si="7"/>
        <v>0</v>
      </c>
      <c r="AI55" s="200">
        <f t="shared" si="7"/>
        <v>0</v>
      </c>
      <c r="AJ55" s="198">
        <f t="shared" si="7"/>
        <v>0</v>
      </c>
      <c r="AK55" s="199">
        <f t="shared" si="7"/>
        <v>0</v>
      </c>
      <c r="AL55" s="200">
        <f t="shared" si="7"/>
        <v>0</v>
      </c>
      <c r="AM55" s="198">
        <f t="shared" si="7"/>
        <v>0</v>
      </c>
      <c r="AN55" s="199">
        <f t="shared" si="7"/>
        <v>0</v>
      </c>
      <c r="AO55" s="200">
        <f t="shared" si="7"/>
        <v>0</v>
      </c>
      <c r="AP55" s="201">
        <f t="shared" si="7"/>
        <v>0</v>
      </c>
      <c r="AQ55" s="199">
        <f t="shared" si="7"/>
        <v>0</v>
      </c>
      <c r="AR55" s="202">
        <f t="shared" si="7"/>
        <v>0</v>
      </c>
      <c r="AS55" s="198">
        <f t="shared" si="7"/>
        <v>0</v>
      </c>
      <c r="AT55" s="199">
        <f t="shared" si="7"/>
        <v>0</v>
      </c>
      <c r="AU55" s="199">
        <f t="shared" si="7"/>
        <v>0</v>
      </c>
      <c r="AV55" s="199">
        <f t="shared" si="7"/>
        <v>0</v>
      </c>
      <c r="AW55" s="200">
        <f t="shared" si="7"/>
        <v>0</v>
      </c>
      <c r="AX55" s="198">
        <f t="shared" si="7"/>
        <v>56375.6</v>
      </c>
      <c r="AY55" s="199">
        <f t="shared" si="7"/>
        <v>0</v>
      </c>
      <c r="AZ55" s="199">
        <f t="shared" si="7"/>
        <v>0</v>
      </c>
      <c r="BA55" s="200">
        <f t="shared" si="7"/>
        <v>0</v>
      </c>
      <c r="BB55" s="198">
        <f t="shared" si="7"/>
        <v>0</v>
      </c>
      <c r="BC55" s="199">
        <f t="shared" si="7"/>
        <v>0</v>
      </c>
      <c r="BD55" s="200">
        <f t="shared" si="7"/>
        <v>0</v>
      </c>
      <c r="BE55" s="223">
        <f t="shared" si="7"/>
        <v>50000</v>
      </c>
      <c r="BF55" s="224">
        <f t="shared" si="7"/>
        <v>0</v>
      </c>
      <c r="BG55" s="204"/>
      <c r="BH55" s="205"/>
    </row>
    <row r="56" spans="1:60" ht="19.5" hidden="1" customHeight="1">
      <c r="A56" s="313"/>
      <c r="B56" s="294"/>
      <c r="C56" s="315"/>
      <c r="D56" s="206"/>
      <c r="E56" s="222" t="s">
        <v>80</v>
      </c>
      <c r="F56" s="208">
        <v>0</v>
      </c>
      <c r="G56" s="209">
        <v>0</v>
      </c>
      <c r="H56" s="210">
        <v>0</v>
      </c>
      <c r="I56" s="208">
        <v>0</v>
      </c>
      <c r="J56" s="209">
        <v>0</v>
      </c>
      <c r="K56" s="210">
        <v>0</v>
      </c>
      <c r="L56" s="208">
        <v>0</v>
      </c>
      <c r="M56" s="209">
        <v>0</v>
      </c>
      <c r="N56" s="210">
        <v>0</v>
      </c>
      <c r="O56" s="208">
        <v>0</v>
      </c>
      <c r="P56" s="209">
        <v>0</v>
      </c>
      <c r="Q56" s="210">
        <v>0</v>
      </c>
      <c r="R56" s="211">
        <v>0</v>
      </c>
      <c r="S56" s="209">
        <v>0</v>
      </c>
      <c r="T56" s="212">
        <v>0</v>
      </c>
      <c r="U56" s="208">
        <v>0</v>
      </c>
      <c r="V56" s="209">
        <v>0</v>
      </c>
      <c r="W56" s="210">
        <v>0</v>
      </c>
      <c r="X56" s="208">
        <v>0</v>
      </c>
      <c r="Y56" s="209">
        <v>0</v>
      </c>
      <c r="Z56" s="210">
        <v>0</v>
      </c>
      <c r="AA56" s="208">
        <v>0</v>
      </c>
      <c r="AB56" s="209">
        <v>0</v>
      </c>
      <c r="AC56" s="210">
        <v>0</v>
      </c>
      <c r="AD56" s="211">
        <v>0</v>
      </c>
      <c r="AE56" s="209">
        <v>0</v>
      </c>
      <c r="AF56" s="212">
        <v>0</v>
      </c>
      <c r="AG56" s="208">
        <v>0</v>
      </c>
      <c r="AH56" s="209">
        <v>0</v>
      </c>
      <c r="AI56" s="210">
        <v>0</v>
      </c>
      <c r="AJ56" s="208">
        <v>0</v>
      </c>
      <c r="AK56" s="209">
        <v>0</v>
      </c>
      <c r="AL56" s="210">
        <v>0</v>
      </c>
      <c r="AM56" s="208">
        <v>0</v>
      </c>
      <c r="AN56" s="209">
        <v>0</v>
      </c>
      <c r="AO56" s="210">
        <v>0</v>
      </c>
      <c r="AP56" s="211">
        <v>0</v>
      </c>
      <c r="AQ56" s="209">
        <v>0</v>
      </c>
      <c r="AR56" s="212">
        <v>0</v>
      </c>
      <c r="AS56" s="208">
        <v>0</v>
      </c>
      <c r="AT56" s="209">
        <v>0</v>
      </c>
      <c r="AU56" s="209">
        <v>0</v>
      </c>
      <c r="AV56" s="209">
        <v>0</v>
      </c>
      <c r="AW56" s="210">
        <v>0</v>
      </c>
      <c r="AX56" s="208">
        <v>0</v>
      </c>
      <c r="AY56" s="209">
        <v>0</v>
      </c>
      <c r="AZ56" s="209">
        <v>0</v>
      </c>
      <c r="BA56" s="210">
        <v>0</v>
      </c>
      <c r="BB56" s="208">
        <v>0</v>
      </c>
      <c r="BC56" s="209">
        <v>0</v>
      </c>
      <c r="BD56" s="210">
        <v>0</v>
      </c>
      <c r="BE56" s="203"/>
      <c r="BF56" s="203"/>
      <c r="BG56" s="48"/>
      <c r="BH56" s="213"/>
    </row>
    <row r="57" spans="1:60" ht="24.75" customHeight="1">
      <c r="A57" s="313"/>
      <c r="B57" s="294"/>
      <c r="C57" s="315"/>
      <c r="D57" s="206"/>
      <c r="E57" s="22" t="s">
        <v>45</v>
      </c>
      <c r="F57" s="208">
        <f>F18</f>
        <v>50000</v>
      </c>
      <c r="G57" s="209">
        <f t="shared" ref="G57:BF57" si="8">G18</f>
        <v>0</v>
      </c>
      <c r="H57" s="210">
        <f t="shared" si="8"/>
        <v>0</v>
      </c>
      <c r="I57" s="208">
        <f t="shared" si="8"/>
        <v>0</v>
      </c>
      <c r="J57" s="209">
        <f t="shared" si="8"/>
        <v>0</v>
      </c>
      <c r="K57" s="210">
        <f t="shared" si="8"/>
        <v>0</v>
      </c>
      <c r="L57" s="208">
        <f t="shared" si="8"/>
        <v>0</v>
      </c>
      <c r="M57" s="209">
        <f t="shared" si="8"/>
        <v>0</v>
      </c>
      <c r="N57" s="210">
        <f t="shared" si="8"/>
        <v>0</v>
      </c>
      <c r="O57" s="208">
        <f t="shared" si="8"/>
        <v>0</v>
      </c>
      <c r="P57" s="209">
        <f t="shared" si="8"/>
        <v>0</v>
      </c>
      <c r="Q57" s="210">
        <f t="shared" si="8"/>
        <v>0</v>
      </c>
      <c r="R57" s="211">
        <f t="shared" si="8"/>
        <v>0</v>
      </c>
      <c r="S57" s="209">
        <f t="shared" si="8"/>
        <v>0</v>
      </c>
      <c r="T57" s="212">
        <f t="shared" si="8"/>
        <v>0</v>
      </c>
      <c r="U57" s="208">
        <f t="shared" si="8"/>
        <v>0</v>
      </c>
      <c r="V57" s="209">
        <f t="shared" si="8"/>
        <v>0</v>
      </c>
      <c r="W57" s="210">
        <f t="shared" si="8"/>
        <v>0</v>
      </c>
      <c r="X57" s="208">
        <f t="shared" si="8"/>
        <v>0</v>
      </c>
      <c r="Y57" s="209">
        <f t="shared" si="8"/>
        <v>0</v>
      </c>
      <c r="Z57" s="210">
        <f t="shared" si="8"/>
        <v>0</v>
      </c>
      <c r="AA57" s="208">
        <f t="shared" si="8"/>
        <v>0</v>
      </c>
      <c r="AB57" s="209">
        <f t="shared" si="8"/>
        <v>0</v>
      </c>
      <c r="AC57" s="210">
        <f t="shared" si="8"/>
        <v>0</v>
      </c>
      <c r="AD57" s="211">
        <f t="shared" si="8"/>
        <v>0</v>
      </c>
      <c r="AE57" s="209">
        <f t="shared" si="8"/>
        <v>0</v>
      </c>
      <c r="AF57" s="212">
        <f t="shared" si="8"/>
        <v>0</v>
      </c>
      <c r="AG57" s="208">
        <f t="shared" si="8"/>
        <v>0</v>
      </c>
      <c r="AH57" s="209">
        <f t="shared" si="8"/>
        <v>0</v>
      </c>
      <c r="AI57" s="210">
        <f t="shared" si="8"/>
        <v>0</v>
      </c>
      <c r="AJ57" s="208">
        <f t="shared" si="8"/>
        <v>0</v>
      </c>
      <c r="AK57" s="209">
        <f t="shared" si="8"/>
        <v>0</v>
      </c>
      <c r="AL57" s="210">
        <f t="shared" si="8"/>
        <v>0</v>
      </c>
      <c r="AM57" s="208">
        <f t="shared" si="8"/>
        <v>0</v>
      </c>
      <c r="AN57" s="209">
        <f t="shared" si="8"/>
        <v>0</v>
      </c>
      <c r="AO57" s="210">
        <f t="shared" si="8"/>
        <v>0</v>
      </c>
      <c r="AP57" s="211">
        <f t="shared" si="8"/>
        <v>0</v>
      </c>
      <c r="AQ57" s="209">
        <f t="shared" si="8"/>
        <v>0</v>
      </c>
      <c r="AR57" s="212">
        <f t="shared" si="8"/>
        <v>0</v>
      </c>
      <c r="AS57" s="208">
        <f t="shared" si="8"/>
        <v>0</v>
      </c>
      <c r="AT57" s="209">
        <f t="shared" si="8"/>
        <v>0</v>
      </c>
      <c r="AU57" s="209">
        <f t="shared" si="8"/>
        <v>0</v>
      </c>
      <c r="AV57" s="209">
        <f t="shared" si="8"/>
        <v>0</v>
      </c>
      <c r="AW57" s="210">
        <f t="shared" si="8"/>
        <v>0</v>
      </c>
      <c r="AX57" s="208">
        <f t="shared" si="8"/>
        <v>50000</v>
      </c>
      <c r="AY57" s="209">
        <f t="shared" si="8"/>
        <v>0</v>
      </c>
      <c r="AZ57" s="209">
        <f t="shared" si="8"/>
        <v>0</v>
      </c>
      <c r="BA57" s="210">
        <f t="shared" si="8"/>
        <v>0</v>
      </c>
      <c r="BB57" s="208">
        <f t="shared" si="8"/>
        <v>0</v>
      </c>
      <c r="BC57" s="209">
        <f t="shared" si="8"/>
        <v>0</v>
      </c>
      <c r="BD57" s="210">
        <f t="shared" si="8"/>
        <v>0</v>
      </c>
      <c r="BE57" s="211">
        <f t="shared" si="8"/>
        <v>50000</v>
      </c>
      <c r="BF57" s="215">
        <f t="shared" si="8"/>
        <v>0</v>
      </c>
      <c r="BG57" s="48"/>
      <c r="BH57" s="213"/>
    </row>
    <row r="58" spans="1:60" ht="19.5" customHeight="1" thickBot="1">
      <c r="A58" s="313"/>
      <c r="B58" s="294"/>
      <c r="C58" s="315"/>
      <c r="D58" s="206"/>
      <c r="E58" s="170" t="s">
        <v>82</v>
      </c>
      <c r="F58" s="208">
        <f>F28</f>
        <v>6375.6</v>
      </c>
      <c r="G58" s="209">
        <f t="shared" ref="G58:BD58" si="9">G28</f>
        <v>0</v>
      </c>
      <c r="H58" s="210">
        <f t="shared" si="9"/>
        <v>0</v>
      </c>
      <c r="I58" s="208">
        <f t="shared" si="9"/>
        <v>0</v>
      </c>
      <c r="J58" s="209">
        <f t="shared" si="9"/>
        <v>0</v>
      </c>
      <c r="K58" s="210">
        <f t="shared" si="9"/>
        <v>0</v>
      </c>
      <c r="L58" s="208">
        <f t="shared" si="9"/>
        <v>0</v>
      </c>
      <c r="M58" s="209">
        <f t="shared" si="9"/>
        <v>0</v>
      </c>
      <c r="N58" s="210">
        <f t="shared" si="9"/>
        <v>0</v>
      </c>
      <c r="O58" s="208">
        <f t="shared" si="9"/>
        <v>0</v>
      </c>
      <c r="P58" s="209">
        <f t="shared" si="9"/>
        <v>0</v>
      </c>
      <c r="Q58" s="210">
        <f t="shared" si="9"/>
        <v>0</v>
      </c>
      <c r="R58" s="211">
        <f t="shared" si="9"/>
        <v>0</v>
      </c>
      <c r="S58" s="209">
        <f t="shared" si="9"/>
        <v>0</v>
      </c>
      <c r="T58" s="212">
        <f t="shared" si="9"/>
        <v>0</v>
      </c>
      <c r="U58" s="208">
        <f t="shared" si="9"/>
        <v>0</v>
      </c>
      <c r="V58" s="209">
        <f t="shared" si="9"/>
        <v>0</v>
      </c>
      <c r="W58" s="210">
        <f t="shared" si="9"/>
        <v>0</v>
      </c>
      <c r="X58" s="208">
        <f t="shared" si="9"/>
        <v>0</v>
      </c>
      <c r="Y58" s="209">
        <f t="shared" si="9"/>
        <v>0</v>
      </c>
      <c r="Z58" s="210">
        <f t="shared" si="9"/>
        <v>0</v>
      </c>
      <c r="AA58" s="208">
        <f t="shared" si="9"/>
        <v>0</v>
      </c>
      <c r="AB58" s="209">
        <f t="shared" si="9"/>
        <v>0</v>
      </c>
      <c r="AC58" s="210">
        <f t="shared" si="9"/>
        <v>0</v>
      </c>
      <c r="AD58" s="211">
        <f t="shared" si="9"/>
        <v>0</v>
      </c>
      <c r="AE58" s="209">
        <f t="shared" si="9"/>
        <v>0</v>
      </c>
      <c r="AF58" s="212">
        <f t="shared" si="9"/>
        <v>0</v>
      </c>
      <c r="AG58" s="208">
        <f t="shared" si="9"/>
        <v>0</v>
      </c>
      <c r="AH58" s="209">
        <f t="shared" si="9"/>
        <v>0</v>
      </c>
      <c r="AI58" s="210">
        <f t="shared" si="9"/>
        <v>0</v>
      </c>
      <c r="AJ58" s="208">
        <f t="shared" si="9"/>
        <v>0</v>
      </c>
      <c r="AK58" s="209">
        <f t="shared" si="9"/>
        <v>0</v>
      </c>
      <c r="AL58" s="210">
        <f t="shared" si="9"/>
        <v>0</v>
      </c>
      <c r="AM58" s="208">
        <f t="shared" si="9"/>
        <v>0</v>
      </c>
      <c r="AN58" s="209">
        <f t="shared" si="9"/>
        <v>0</v>
      </c>
      <c r="AO58" s="210">
        <f t="shared" si="9"/>
        <v>0</v>
      </c>
      <c r="AP58" s="211">
        <f t="shared" si="9"/>
        <v>0</v>
      </c>
      <c r="AQ58" s="209">
        <f t="shared" si="9"/>
        <v>0</v>
      </c>
      <c r="AR58" s="212">
        <f t="shared" si="9"/>
        <v>0</v>
      </c>
      <c r="AS58" s="208">
        <f t="shared" si="9"/>
        <v>0</v>
      </c>
      <c r="AT58" s="209">
        <f t="shared" si="9"/>
        <v>0</v>
      </c>
      <c r="AU58" s="209">
        <f t="shared" si="9"/>
        <v>0</v>
      </c>
      <c r="AV58" s="209">
        <f t="shared" si="9"/>
        <v>0</v>
      </c>
      <c r="AW58" s="210">
        <f t="shared" si="9"/>
        <v>0</v>
      </c>
      <c r="AX58" s="208">
        <f t="shared" si="9"/>
        <v>6375.6</v>
      </c>
      <c r="AY58" s="209">
        <f t="shared" si="9"/>
        <v>0</v>
      </c>
      <c r="AZ58" s="209">
        <f t="shared" si="9"/>
        <v>0</v>
      </c>
      <c r="BA58" s="210">
        <f t="shared" si="9"/>
        <v>0</v>
      </c>
      <c r="BB58" s="208">
        <f t="shared" si="9"/>
        <v>0</v>
      </c>
      <c r="BC58" s="209">
        <f t="shared" si="9"/>
        <v>0</v>
      </c>
      <c r="BD58" s="210">
        <f t="shared" si="9"/>
        <v>0</v>
      </c>
      <c r="BE58" s="203"/>
      <c r="BF58" s="203"/>
      <c r="BG58" s="48"/>
      <c r="BH58" s="213"/>
    </row>
    <row r="59" spans="1:60" ht="31.5" customHeight="1" thickBot="1">
      <c r="A59" s="314"/>
      <c r="B59" s="295"/>
      <c r="C59" s="316"/>
      <c r="D59" s="216"/>
      <c r="E59" s="170" t="s">
        <v>83</v>
      </c>
      <c r="F59" s="217">
        <v>0</v>
      </c>
      <c r="G59" s="218">
        <v>0</v>
      </c>
      <c r="H59" s="219">
        <v>0</v>
      </c>
      <c r="I59" s="217">
        <v>0</v>
      </c>
      <c r="J59" s="218">
        <v>0</v>
      </c>
      <c r="K59" s="219">
        <v>0</v>
      </c>
      <c r="L59" s="217">
        <v>0</v>
      </c>
      <c r="M59" s="218">
        <v>0</v>
      </c>
      <c r="N59" s="219">
        <v>0</v>
      </c>
      <c r="O59" s="217">
        <v>0</v>
      </c>
      <c r="P59" s="218">
        <v>0</v>
      </c>
      <c r="Q59" s="219">
        <v>0</v>
      </c>
      <c r="R59" s="195">
        <v>0</v>
      </c>
      <c r="S59" s="218">
        <v>0</v>
      </c>
      <c r="T59" s="196">
        <v>0</v>
      </c>
      <c r="U59" s="217">
        <v>0</v>
      </c>
      <c r="V59" s="218">
        <v>0</v>
      </c>
      <c r="W59" s="219">
        <v>0</v>
      </c>
      <c r="X59" s="217">
        <v>0</v>
      </c>
      <c r="Y59" s="218">
        <v>0</v>
      </c>
      <c r="Z59" s="219">
        <v>0</v>
      </c>
      <c r="AA59" s="217">
        <v>0</v>
      </c>
      <c r="AB59" s="218">
        <v>0</v>
      </c>
      <c r="AC59" s="219">
        <v>0</v>
      </c>
      <c r="AD59" s="195">
        <v>0</v>
      </c>
      <c r="AE59" s="218">
        <v>0</v>
      </c>
      <c r="AF59" s="196">
        <v>0</v>
      </c>
      <c r="AG59" s="217">
        <v>0</v>
      </c>
      <c r="AH59" s="218">
        <v>0</v>
      </c>
      <c r="AI59" s="219">
        <v>0</v>
      </c>
      <c r="AJ59" s="217">
        <v>0</v>
      </c>
      <c r="AK59" s="218">
        <v>0</v>
      </c>
      <c r="AL59" s="219">
        <v>0</v>
      </c>
      <c r="AM59" s="217">
        <v>0</v>
      </c>
      <c r="AN59" s="218">
        <v>0</v>
      </c>
      <c r="AO59" s="219">
        <v>0</v>
      </c>
      <c r="AP59" s="195">
        <v>0</v>
      </c>
      <c r="AQ59" s="218">
        <v>0</v>
      </c>
      <c r="AR59" s="196">
        <v>0</v>
      </c>
      <c r="AS59" s="217">
        <v>0</v>
      </c>
      <c r="AT59" s="218">
        <v>0</v>
      </c>
      <c r="AU59" s="218">
        <v>0</v>
      </c>
      <c r="AV59" s="218">
        <v>0</v>
      </c>
      <c r="AW59" s="219">
        <v>0</v>
      </c>
      <c r="AX59" s="217">
        <v>0</v>
      </c>
      <c r="AY59" s="218">
        <v>0</v>
      </c>
      <c r="AZ59" s="218">
        <v>0</v>
      </c>
      <c r="BA59" s="219">
        <v>0</v>
      </c>
      <c r="BB59" s="217">
        <v>0</v>
      </c>
      <c r="BC59" s="218">
        <v>0</v>
      </c>
      <c r="BD59" s="219">
        <v>0</v>
      </c>
      <c r="BE59" s="203"/>
      <c r="BF59" s="203"/>
      <c r="BG59" s="220"/>
      <c r="BH59" s="221"/>
    </row>
    <row r="60" spans="1:60" ht="19.5" customHeight="1" thickBot="1">
      <c r="A60" s="225"/>
      <c r="B60" s="226" t="s">
        <v>85</v>
      </c>
      <c r="C60" s="227"/>
      <c r="D60" s="228"/>
      <c r="E60" s="98"/>
      <c r="F60" s="310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2"/>
      <c r="BE60" s="203"/>
      <c r="BF60" s="203"/>
      <c r="BG60" s="229"/>
      <c r="BH60" s="230"/>
    </row>
    <row r="61" spans="1:60" ht="19.5" customHeight="1">
      <c r="A61" s="317"/>
      <c r="B61" s="281" t="s">
        <v>86</v>
      </c>
      <c r="C61" s="284"/>
      <c r="D61" s="129"/>
      <c r="E61" s="21" t="s">
        <v>79</v>
      </c>
      <c r="F61" s="198">
        <f>F63+F64</f>
        <v>56375.6</v>
      </c>
      <c r="G61" s="199">
        <f t="shared" ref="G61:BC61" si="10">G63+G64</f>
        <v>0</v>
      </c>
      <c r="H61" s="200">
        <f t="shared" si="10"/>
        <v>0</v>
      </c>
      <c r="I61" s="198">
        <f t="shared" si="10"/>
        <v>0</v>
      </c>
      <c r="J61" s="199">
        <f t="shared" si="10"/>
        <v>0</v>
      </c>
      <c r="K61" s="200">
        <f t="shared" si="10"/>
        <v>0</v>
      </c>
      <c r="L61" s="198">
        <f t="shared" si="10"/>
        <v>0</v>
      </c>
      <c r="M61" s="199">
        <f t="shared" si="10"/>
        <v>0</v>
      </c>
      <c r="N61" s="200">
        <f t="shared" si="10"/>
        <v>0</v>
      </c>
      <c r="O61" s="198">
        <f t="shared" si="10"/>
        <v>0</v>
      </c>
      <c r="P61" s="199">
        <f t="shared" si="10"/>
        <v>0</v>
      </c>
      <c r="Q61" s="200">
        <f t="shared" si="10"/>
        <v>0</v>
      </c>
      <c r="R61" s="201">
        <f t="shared" si="10"/>
        <v>0</v>
      </c>
      <c r="S61" s="199">
        <f t="shared" si="10"/>
        <v>0</v>
      </c>
      <c r="T61" s="202">
        <f t="shared" si="10"/>
        <v>0</v>
      </c>
      <c r="U61" s="198">
        <f t="shared" si="10"/>
        <v>0</v>
      </c>
      <c r="V61" s="199">
        <f t="shared" si="10"/>
        <v>0</v>
      </c>
      <c r="W61" s="200">
        <f t="shared" si="10"/>
        <v>0</v>
      </c>
      <c r="X61" s="198">
        <f t="shared" si="10"/>
        <v>0</v>
      </c>
      <c r="Y61" s="199">
        <f t="shared" si="10"/>
        <v>0</v>
      </c>
      <c r="Z61" s="200">
        <f t="shared" si="10"/>
        <v>0</v>
      </c>
      <c r="AA61" s="198">
        <f t="shared" si="10"/>
        <v>0</v>
      </c>
      <c r="AB61" s="199">
        <f t="shared" si="10"/>
        <v>0</v>
      </c>
      <c r="AC61" s="200">
        <f t="shared" si="10"/>
        <v>0</v>
      </c>
      <c r="AD61" s="201">
        <f t="shared" si="10"/>
        <v>0</v>
      </c>
      <c r="AE61" s="199">
        <f t="shared" si="10"/>
        <v>0</v>
      </c>
      <c r="AF61" s="202">
        <f t="shared" si="10"/>
        <v>0</v>
      </c>
      <c r="AG61" s="198">
        <f t="shared" si="10"/>
        <v>0</v>
      </c>
      <c r="AH61" s="199">
        <f t="shared" si="10"/>
        <v>0</v>
      </c>
      <c r="AI61" s="200">
        <f t="shared" si="10"/>
        <v>0</v>
      </c>
      <c r="AJ61" s="198">
        <f t="shared" si="10"/>
        <v>0</v>
      </c>
      <c r="AK61" s="199">
        <f t="shared" si="10"/>
        <v>0</v>
      </c>
      <c r="AL61" s="200">
        <f t="shared" si="10"/>
        <v>0</v>
      </c>
      <c r="AM61" s="198">
        <f t="shared" si="10"/>
        <v>0</v>
      </c>
      <c r="AN61" s="199">
        <f t="shared" si="10"/>
        <v>0</v>
      </c>
      <c r="AO61" s="200">
        <f t="shared" si="10"/>
        <v>0</v>
      </c>
      <c r="AP61" s="201">
        <f t="shared" si="10"/>
        <v>0</v>
      </c>
      <c r="AQ61" s="199">
        <f t="shared" si="10"/>
        <v>0</v>
      </c>
      <c r="AR61" s="202">
        <f t="shared" si="10"/>
        <v>0</v>
      </c>
      <c r="AS61" s="198">
        <f t="shared" si="10"/>
        <v>0</v>
      </c>
      <c r="AT61" s="199">
        <f t="shared" si="10"/>
        <v>0</v>
      </c>
      <c r="AU61" s="199">
        <f t="shared" si="10"/>
        <v>0</v>
      </c>
      <c r="AV61" s="199">
        <f t="shared" si="10"/>
        <v>0</v>
      </c>
      <c r="AW61" s="200">
        <f t="shared" si="10"/>
        <v>0</v>
      </c>
      <c r="AX61" s="198">
        <f t="shared" si="10"/>
        <v>56375.6</v>
      </c>
      <c r="AY61" s="199">
        <f t="shared" si="10"/>
        <v>0</v>
      </c>
      <c r="AZ61" s="199">
        <f t="shared" si="10"/>
        <v>0</v>
      </c>
      <c r="BA61" s="200">
        <f t="shared" si="10"/>
        <v>0</v>
      </c>
      <c r="BB61" s="198">
        <f t="shared" si="10"/>
        <v>0</v>
      </c>
      <c r="BC61" s="199">
        <f t="shared" si="10"/>
        <v>0</v>
      </c>
      <c r="BD61" s="200">
        <v>0</v>
      </c>
      <c r="BE61" s="203"/>
      <c r="BF61" s="203"/>
      <c r="BG61" s="231"/>
      <c r="BH61" s="204"/>
    </row>
    <row r="62" spans="1:60" ht="24" customHeight="1">
      <c r="A62" s="318"/>
      <c r="B62" s="282"/>
      <c r="C62" s="285"/>
      <c r="D62" s="206"/>
      <c r="E62" s="222" t="s">
        <v>80</v>
      </c>
      <c r="F62" s="208">
        <v>0</v>
      </c>
      <c r="G62" s="209">
        <v>0</v>
      </c>
      <c r="H62" s="210">
        <v>0</v>
      </c>
      <c r="I62" s="208">
        <v>0</v>
      </c>
      <c r="J62" s="209">
        <v>0</v>
      </c>
      <c r="K62" s="210">
        <v>0</v>
      </c>
      <c r="L62" s="208">
        <v>0</v>
      </c>
      <c r="M62" s="209">
        <v>0</v>
      </c>
      <c r="N62" s="210">
        <v>0</v>
      </c>
      <c r="O62" s="208">
        <v>0</v>
      </c>
      <c r="P62" s="209">
        <v>0</v>
      </c>
      <c r="Q62" s="210">
        <v>0</v>
      </c>
      <c r="R62" s="211">
        <v>0</v>
      </c>
      <c r="S62" s="209">
        <v>0</v>
      </c>
      <c r="T62" s="212">
        <v>0</v>
      </c>
      <c r="U62" s="208">
        <v>0</v>
      </c>
      <c r="V62" s="209">
        <v>0</v>
      </c>
      <c r="W62" s="210">
        <v>0</v>
      </c>
      <c r="X62" s="208">
        <v>0</v>
      </c>
      <c r="Y62" s="209">
        <v>0</v>
      </c>
      <c r="Z62" s="210">
        <v>0</v>
      </c>
      <c r="AA62" s="208">
        <v>0</v>
      </c>
      <c r="AB62" s="209">
        <v>0</v>
      </c>
      <c r="AC62" s="210">
        <v>0</v>
      </c>
      <c r="AD62" s="211">
        <v>0</v>
      </c>
      <c r="AE62" s="209">
        <v>0</v>
      </c>
      <c r="AF62" s="212">
        <v>0</v>
      </c>
      <c r="AG62" s="208">
        <v>0</v>
      </c>
      <c r="AH62" s="209">
        <v>0</v>
      </c>
      <c r="AI62" s="210">
        <v>0</v>
      </c>
      <c r="AJ62" s="208">
        <v>0</v>
      </c>
      <c r="AK62" s="209">
        <v>0</v>
      </c>
      <c r="AL62" s="210">
        <v>0</v>
      </c>
      <c r="AM62" s="208">
        <v>0</v>
      </c>
      <c r="AN62" s="209">
        <v>0</v>
      </c>
      <c r="AO62" s="210">
        <v>0</v>
      </c>
      <c r="AP62" s="211">
        <v>0</v>
      </c>
      <c r="AQ62" s="209">
        <v>0</v>
      </c>
      <c r="AR62" s="212">
        <v>0</v>
      </c>
      <c r="AS62" s="208">
        <v>0</v>
      </c>
      <c r="AT62" s="209">
        <v>0</v>
      </c>
      <c r="AU62" s="209">
        <v>0</v>
      </c>
      <c r="AV62" s="209">
        <v>0</v>
      </c>
      <c r="AW62" s="210">
        <v>0</v>
      </c>
      <c r="AX62" s="208">
        <v>0</v>
      </c>
      <c r="AY62" s="209">
        <v>0</v>
      </c>
      <c r="AZ62" s="209">
        <v>0</v>
      </c>
      <c r="BA62" s="210">
        <v>0</v>
      </c>
      <c r="BB62" s="208">
        <v>0</v>
      </c>
      <c r="BC62" s="209">
        <v>0</v>
      </c>
      <c r="BD62" s="210">
        <v>0</v>
      </c>
      <c r="BE62" s="211">
        <v>0</v>
      </c>
      <c r="BF62" s="215">
        <v>0</v>
      </c>
      <c r="BG62" s="9"/>
      <c r="BH62" s="48"/>
    </row>
    <row r="63" spans="1:60" ht="26.25" customHeight="1">
      <c r="A63" s="318"/>
      <c r="B63" s="282"/>
      <c r="C63" s="285"/>
      <c r="D63" s="206"/>
      <c r="E63" s="22" t="s">
        <v>45</v>
      </c>
      <c r="F63" s="208">
        <f>F57</f>
        <v>50000</v>
      </c>
      <c r="G63" s="209">
        <f t="shared" ref="G63:BF63" si="11">G57</f>
        <v>0</v>
      </c>
      <c r="H63" s="210">
        <f t="shared" si="11"/>
        <v>0</v>
      </c>
      <c r="I63" s="208">
        <f t="shared" si="11"/>
        <v>0</v>
      </c>
      <c r="J63" s="209">
        <f t="shared" si="11"/>
        <v>0</v>
      </c>
      <c r="K63" s="210">
        <f t="shared" si="11"/>
        <v>0</v>
      </c>
      <c r="L63" s="208">
        <f t="shared" si="11"/>
        <v>0</v>
      </c>
      <c r="M63" s="209">
        <f t="shared" si="11"/>
        <v>0</v>
      </c>
      <c r="N63" s="210">
        <f t="shared" si="11"/>
        <v>0</v>
      </c>
      <c r="O63" s="208">
        <f t="shared" si="11"/>
        <v>0</v>
      </c>
      <c r="P63" s="209">
        <f t="shared" si="11"/>
        <v>0</v>
      </c>
      <c r="Q63" s="210">
        <f t="shared" si="11"/>
        <v>0</v>
      </c>
      <c r="R63" s="211">
        <f t="shared" si="11"/>
        <v>0</v>
      </c>
      <c r="S63" s="209">
        <f t="shared" si="11"/>
        <v>0</v>
      </c>
      <c r="T63" s="212">
        <f t="shared" si="11"/>
        <v>0</v>
      </c>
      <c r="U63" s="208">
        <f t="shared" si="11"/>
        <v>0</v>
      </c>
      <c r="V63" s="209">
        <f t="shared" si="11"/>
        <v>0</v>
      </c>
      <c r="W63" s="210">
        <f t="shared" si="11"/>
        <v>0</v>
      </c>
      <c r="X63" s="208">
        <f t="shared" si="11"/>
        <v>0</v>
      </c>
      <c r="Y63" s="209">
        <f t="shared" si="11"/>
        <v>0</v>
      </c>
      <c r="Z63" s="210">
        <f t="shared" si="11"/>
        <v>0</v>
      </c>
      <c r="AA63" s="208">
        <f t="shared" si="11"/>
        <v>0</v>
      </c>
      <c r="AB63" s="209">
        <f t="shared" si="11"/>
        <v>0</v>
      </c>
      <c r="AC63" s="210">
        <f t="shared" si="11"/>
        <v>0</v>
      </c>
      <c r="AD63" s="211">
        <f t="shared" si="11"/>
        <v>0</v>
      </c>
      <c r="AE63" s="209">
        <f t="shared" si="11"/>
        <v>0</v>
      </c>
      <c r="AF63" s="212">
        <f t="shared" si="11"/>
        <v>0</v>
      </c>
      <c r="AG63" s="208">
        <f t="shared" si="11"/>
        <v>0</v>
      </c>
      <c r="AH63" s="209">
        <f t="shared" si="11"/>
        <v>0</v>
      </c>
      <c r="AI63" s="210">
        <f t="shared" si="11"/>
        <v>0</v>
      </c>
      <c r="AJ63" s="208">
        <f t="shared" si="11"/>
        <v>0</v>
      </c>
      <c r="AK63" s="209">
        <f t="shared" si="11"/>
        <v>0</v>
      </c>
      <c r="AL63" s="210">
        <f t="shared" si="11"/>
        <v>0</v>
      </c>
      <c r="AM63" s="208">
        <f t="shared" si="11"/>
        <v>0</v>
      </c>
      <c r="AN63" s="209">
        <f t="shared" si="11"/>
        <v>0</v>
      </c>
      <c r="AO63" s="210">
        <f t="shared" si="11"/>
        <v>0</v>
      </c>
      <c r="AP63" s="211">
        <f t="shared" si="11"/>
        <v>0</v>
      </c>
      <c r="AQ63" s="209">
        <f t="shared" si="11"/>
        <v>0</v>
      </c>
      <c r="AR63" s="212">
        <f t="shared" si="11"/>
        <v>0</v>
      </c>
      <c r="AS63" s="208">
        <f t="shared" si="11"/>
        <v>0</v>
      </c>
      <c r="AT63" s="209">
        <f t="shared" si="11"/>
        <v>0</v>
      </c>
      <c r="AU63" s="209">
        <f t="shared" si="11"/>
        <v>0</v>
      </c>
      <c r="AV63" s="209">
        <f t="shared" si="11"/>
        <v>0</v>
      </c>
      <c r="AW63" s="210">
        <f t="shared" si="11"/>
        <v>0</v>
      </c>
      <c r="AX63" s="208">
        <f t="shared" si="11"/>
        <v>50000</v>
      </c>
      <c r="AY63" s="209">
        <f t="shared" si="11"/>
        <v>0</v>
      </c>
      <c r="AZ63" s="209">
        <f t="shared" si="11"/>
        <v>0</v>
      </c>
      <c r="BA63" s="210">
        <f t="shared" si="11"/>
        <v>0</v>
      </c>
      <c r="BB63" s="208">
        <f t="shared" si="11"/>
        <v>0</v>
      </c>
      <c r="BC63" s="209">
        <f t="shared" si="11"/>
        <v>0</v>
      </c>
      <c r="BD63" s="210">
        <f t="shared" si="11"/>
        <v>0</v>
      </c>
      <c r="BE63" s="211">
        <f t="shared" si="11"/>
        <v>50000</v>
      </c>
      <c r="BF63" s="215">
        <f t="shared" si="11"/>
        <v>0</v>
      </c>
      <c r="BG63" s="9"/>
      <c r="BH63" s="48"/>
    </row>
    <row r="64" spans="1:60" ht="21.75" customHeight="1" thickBot="1">
      <c r="A64" s="318"/>
      <c r="B64" s="282"/>
      <c r="C64" s="285"/>
      <c r="D64" s="206"/>
      <c r="E64" s="232" t="s">
        <v>82</v>
      </c>
      <c r="F64" s="208">
        <f>F58</f>
        <v>6375.6</v>
      </c>
      <c r="G64" s="209">
        <f t="shared" ref="G64:BD64" si="12">G58</f>
        <v>0</v>
      </c>
      <c r="H64" s="210">
        <f t="shared" si="12"/>
        <v>0</v>
      </c>
      <c r="I64" s="208">
        <f t="shared" si="12"/>
        <v>0</v>
      </c>
      <c r="J64" s="209">
        <f t="shared" si="12"/>
        <v>0</v>
      </c>
      <c r="K64" s="210">
        <f t="shared" si="12"/>
        <v>0</v>
      </c>
      <c r="L64" s="208">
        <f t="shared" si="12"/>
        <v>0</v>
      </c>
      <c r="M64" s="209">
        <f t="shared" si="12"/>
        <v>0</v>
      </c>
      <c r="N64" s="210">
        <f t="shared" si="12"/>
        <v>0</v>
      </c>
      <c r="O64" s="208">
        <f t="shared" si="12"/>
        <v>0</v>
      </c>
      <c r="P64" s="209">
        <f t="shared" si="12"/>
        <v>0</v>
      </c>
      <c r="Q64" s="210">
        <f t="shared" si="12"/>
        <v>0</v>
      </c>
      <c r="R64" s="211">
        <f t="shared" si="12"/>
        <v>0</v>
      </c>
      <c r="S64" s="209">
        <f t="shared" si="12"/>
        <v>0</v>
      </c>
      <c r="T64" s="212">
        <f t="shared" si="12"/>
        <v>0</v>
      </c>
      <c r="U64" s="208">
        <f t="shared" si="12"/>
        <v>0</v>
      </c>
      <c r="V64" s="209">
        <f t="shared" si="12"/>
        <v>0</v>
      </c>
      <c r="W64" s="210">
        <f t="shared" si="12"/>
        <v>0</v>
      </c>
      <c r="X64" s="208">
        <f t="shared" si="12"/>
        <v>0</v>
      </c>
      <c r="Y64" s="209">
        <f t="shared" si="12"/>
        <v>0</v>
      </c>
      <c r="Z64" s="210">
        <f t="shared" si="12"/>
        <v>0</v>
      </c>
      <c r="AA64" s="208">
        <f t="shared" si="12"/>
        <v>0</v>
      </c>
      <c r="AB64" s="209">
        <f t="shared" si="12"/>
        <v>0</v>
      </c>
      <c r="AC64" s="210">
        <f t="shared" si="12"/>
        <v>0</v>
      </c>
      <c r="AD64" s="211">
        <f t="shared" si="12"/>
        <v>0</v>
      </c>
      <c r="AE64" s="209">
        <f t="shared" si="12"/>
        <v>0</v>
      </c>
      <c r="AF64" s="212">
        <f t="shared" si="12"/>
        <v>0</v>
      </c>
      <c r="AG64" s="208">
        <f t="shared" si="12"/>
        <v>0</v>
      </c>
      <c r="AH64" s="209">
        <f t="shared" si="12"/>
        <v>0</v>
      </c>
      <c r="AI64" s="210">
        <f t="shared" si="12"/>
        <v>0</v>
      </c>
      <c r="AJ64" s="208">
        <f t="shared" si="12"/>
        <v>0</v>
      </c>
      <c r="AK64" s="209">
        <f t="shared" si="12"/>
        <v>0</v>
      </c>
      <c r="AL64" s="210">
        <f t="shared" si="12"/>
        <v>0</v>
      </c>
      <c r="AM64" s="208">
        <f t="shared" si="12"/>
        <v>0</v>
      </c>
      <c r="AN64" s="209">
        <f t="shared" si="12"/>
        <v>0</v>
      </c>
      <c r="AO64" s="210">
        <f t="shared" si="12"/>
        <v>0</v>
      </c>
      <c r="AP64" s="211">
        <f t="shared" si="12"/>
        <v>0</v>
      </c>
      <c r="AQ64" s="209">
        <f t="shared" si="12"/>
        <v>0</v>
      </c>
      <c r="AR64" s="212">
        <f t="shared" si="12"/>
        <v>0</v>
      </c>
      <c r="AS64" s="208">
        <f t="shared" si="12"/>
        <v>0</v>
      </c>
      <c r="AT64" s="209">
        <f t="shared" si="12"/>
        <v>0</v>
      </c>
      <c r="AU64" s="209">
        <f t="shared" si="12"/>
        <v>0</v>
      </c>
      <c r="AV64" s="209">
        <f t="shared" si="12"/>
        <v>0</v>
      </c>
      <c r="AW64" s="210">
        <f t="shared" si="12"/>
        <v>0</v>
      </c>
      <c r="AX64" s="208">
        <f t="shared" si="12"/>
        <v>6375.6</v>
      </c>
      <c r="AY64" s="209">
        <f t="shared" si="12"/>
        <v>0</v>
      </c>
      <c r="AZ64" s="209">
        <f t="shared" si="12"/>
        <v>0</v>
      </c>
      <c r="BA64" s="210">
        <f t="shared" si="12"/>
        <v>0</v>
      </c>
      <c r="BB64" s="208">
        <f t="shared" si="12"/>
        <v>0</v>
      </c>
      <c r="BC64" s="209">
        <f t="shared" si="12"/>
        <v>0</v>
      </c>
      <c r="BD64" s="210">
        <f t="shared" si="12"/>
        <v>0</v>
      </c>
      <c r="BG64" s="233"/>
      <c r="BH64" s="220"/>
    </row>
    <row r="65" spans="1:60" ht="30" hidden="1" customHeight="1" thickBot="1">
      <c r="A65" s="319"/>
      <c r="B65" s="283"/>
      <c r="C65" s="286"/>
      <c r="D65" s="216"/>
      <c r="E65" s="234" t="s">
        <v>83</v>
      </c>
      <c r="F65" s="217">
        <v>0</v>
      </c>
      <c r="G65" s="218">
        <v>0</v>
      </c>
      <c r="H65" s="219">
        <v>0</v>
      </c>
      <c r="I65" s="217">
        <v>0</v>
      </c>
      <c r="J65" s="218">
        <v>0</v>
      </c>
      <c r="K65" s="219">
        <v>0</v>
      </c>
      <c r="L65" s="217">
        <v>0</v>
      </c>
      <c r="M65" s="218">
        <v>0</v>
      </c>
      <c r="N65" s="219">
        <v>0</v>
      </c>
      <c r="O65" s="217">
        <v>0</v>
      </c>
      <c r="P65" s="218">
        <v>0</v>
      </c>
      <c r="Q65" s="219">
        <v>0</v>
      </c>
      <c r="R65" s="195">
        <v>0</v>
      </c>
      <c r="S65" s="218">
        <v>0</v>
      </c>
      <c r="T65" s="196">
        <v>0</v>
      </c>
      <c r="U65" s="217">
        <v>0</v>
      </c>
      <c r="V65" s="218">
        <v>0</v>
      </c>
      <c r="W65" s="219">
        <v>0</v>
      </c>
      <c r="X65" s="217">
        <v>0</v>
      </c>
      <c r="Y65" s="218">
        <v>0</v>
      </c>
      <c r="Z65" s="219">
        <v>0</v>
      </c>
      <c r="AA65" s="217">
        <v>0</v>
      </c>
      <c r="AB65" s="218">
        <v>0</v>
      </c>
      <c r="AC65" s="219">
        <v>0</v>
      </c>
      <c r="AD65" s="195">
        <v>0</v>
      </c>
      <c r="AE65" s="218">
        <v>0</v>
      </c>
      <c r="AF65" s="196">
        <v>0</v>
      </c>
      <c r="AG65" s="217">
        <v>0</v>
      </c>
      <c r="AH65" s="218">
        <v>0</v>
      </c>
      <c r="AI65" s="219">
        <v>0</v>
      </c>
      <c r="AJ65" s="217">
        <v>0</v>
      </c>
      <c r="AK65" s="218">
        <v>0</v>
      </c>
      <c r="AL65" s="219">
        <v>0</v>
      </c>
      <c r="AM65" s="217">
        <v>0</v>
      </c>
      <c r="AN65" s="218">
        <v>0</v>
      </c>
      <c r="AO65" s="219">
        <v>0</v>
      </c>
      <c r="AP65" s="195">
        <v>0</v>
      </c>
      <c r="AQ65" s="218">
        <v>0</v>
      </c>
      <c r="AR65" s="196">
        <v>0</v>
      </c>
      <c r="AS65" s="217">
        <v>0</v>
      </c>
      <c r="AT65" s="218">
        <v>0</v>
      </c>
      <c r="AU65" s="218">
        <v>0</v>
      </c>
      <c r="AV65" s="218">
        <v>0</v>
      </c>
      <c r="AW65" s="219">
        <v>0</v>
      </c>
      <c r="AX65" s="217">
        <v>0</v>
      </c>
      <c r="AY65" s="218">
        <v>0</v>
      </c>
      <c r="AZ65" s="218">
        <v>0</v>
      </c>
      <c r="BA65" s="219">
        <v>0</v>
      </c>
      <c r="BB65" s="217">
        <v>0</v>
      </c>
      <c r="BC65" s="218">
        <v>0</v>
      </c>
      <c r="BD65" s="219">
        <v>0</v>
      </c>
    </row>
    <row r="66" spans="1:60" ht="19.5" customHeight="1">
      <c r="A66" s="317"/>
      <c r="B66" s="275" t="s">
        <v>87</v>
      </c>
      <c r="C66" s="284"/>
      <c r="D66" s="206"/>
      <c r="E66" s="21" t="s">
        <v>79</v>
      </c>
      <c r="F66" s="198">
        <f>F50</f>
        <v>10500</v>
      </c>
      <c r="G66" s="199">
        <f t="shared" ref="G66:BF66" si="13">G50</f>
        <v>0</v>
      </c>
      <c r="H66" s="200">
        <f t="shared" si="13"/>
        <v>0</v>
      </c>
      <c r="I66" s="198">
        <f t="shared" si="13"/>
        <v>0</v>
      </c>
      <c r="J66" s="199">
        <f t="shared" si="13"/>
        <v>0</v>
      </c>
      <c r="K66" s="200">
        <f t="shared" si="13"/>
        <v>0</v>
      </c>
      <c r="L66" s="198">
        <f t="shared" si="13"/>
        <v>0</v>
      </c>
      <c r="M66" s="199">
        <f t="shared" si="13"/>
        <v>0</v>
      </c>
      <c r="N66" s="200">
        <f t="shared" si="13"/>
        <v>0</v>
      </c>
      <c r="O66" s="198">
        <f t="shared" si="13"/>
        <v>0</v>
      </c>
      <c r="P66" s="199">
        <f t="shared" si="13"/>
        <v>0</v>
      </c>
      <c r="Q66" s="200">
        <f t="shared" si="13"/>
        <v>0</v>
      </c>
      <c r="R66" s="201">
        <f t="shared" si="13"/>
        <v>0</v>
      </c>
      <c r="S66" s="199">
        <f t="shared" si="13"/>
        <v>0</v>
      </c>
      <c r="T66" s="202">
        <f t="shared" si="13"/>
        <v>0</v>
      </c>
      <c r="U66" s="198">
        <f t="shared" si="13"/>
        <v>0</v>
      </c>
      <c r="V66" s="199">
        <f t="shared" si="13"/>
        <v>0</v>
      </c>
      <c r="W66" s="200">
        <f t="shared" si="13"/>
        <v>0</v>
      </c>
      <c r="X66" s="198">
        <f t="shared" si="13"/>
        <v>0</v>
      </c>
      <c r="Y66" s="199">
        <f t="shared" si="13"/>
        <v>0</v>
      </c>
      <c r="Z66" s="200">
        <f t="shared" si="13"/>
        <v>0</v>
      </c>
      <c r="AA66" s="198">
        <f t="shared" si="13"/>
        <v>0</v>
      </c>
      <c r="AB66" s="199">
        <f t="shared" si="13"/>
        <v>0</v>
      </c>
      <c r="AC66" s="200">
        <f t="shared" si="13"/>
        <v>0</v>
      </c>
      <c r="AD66" s="201">
        <f t="shared" si="13"/>
        <v>0</v>
      </c>
      <c r="AE66" s="199">
        <f t="shared" si="13"/>
        <v>0</v>
      </c>
      <c r="AF66" s="202">
        <f t="shared" si="13"/>
        <v>0</v>
      </c>
      <c r="AG66" s="198">
        <f t="shared" si="13"/>
        <v>0</v>
      </c>
      <c r="AH66" s="199">
        <f t="shared" si="13"/>
        <v>0</v>
      </c>
      <c r="AI66" s="200">
        <f t="shared" si="13"/>
        <v>0</v>
      </c>
      <c r="AJ66" s="198">
        <f t="shared" si="13"/>
        <v>0</v>
      </c>
      <c r="AK66" s="199">
        <f t="shared" si="13"/>
        <v>0</v>
      </c>
      <c r="AL66" s="200">
        <f t="shared" si="13"/>
        <v>0</v>
      </c>
      <c r="AM66" s="198">
        <f t="shared" si="13"/>
        <v>0</v>
      </c>
      <c r="AN66" s="199">
        <f t="shared" si="13"/>
        <v>0</v>
      </c>
      <c r="AO66" s="200">
        <f t="shared" si="13"/>
        <v>0</v>
      </c>
      <c r="AP66" s="201">
        <f t="shared" si="13"/>
        <v>0</v>
      </c>
      <c r="AQ66" s="199">
        <f t="shared" si="13"/>
        <v>0</v>
      </c>
      <c r="AR66" s="202">
        <f t="shared" si="13"/>
        <v>0</v>
      </c>
      <c r="AS66" s="198">
        <f t="shared" si="13"/>
        <v>0</v>
      </c>
      <c r="AT66" s="199">
        <f t="shared" si="13"/>
        <v>0</v>
      </c>
      <c r="AU66" s="199">
        <f t="shared" si="13"/>
        <v>0</v>
      </c>
      <c r="AV66" s="199">
        <f t="shared" si="13"/>
        <v>0</v>
      </c>
      <c r="AW66" s="200">
        <f t="shared" si="13"/>
        <v>0</v>
      </c>
      <c r="AX66" s="198">
        <f t="shared" si="13"/>
        <v>0</v>
      </c>
      <c r="AY66" s="199">
        <f t="shared" si="13"/>
        <v>0</v>
      </c>
      <c r="AZ66" s="199">
        <f t="shared" si="13"/>
        <v>0</v>
      </c>
      <c r="BA66" s="200">
        <f t="shared" si="13"/>
        <v>0</v>
      </c>
      <c r="BB66" s="198">
        <f t="shared" si="13"/>
        <v>10500</v>
      </c>
      <c r="BC66" s="199">
        <f t="shared" si="13"/>
        <v>0</v>
      </c>
      <c r="BD66" s="200">
        <f t="shared" si="13"/>
        <v>0</v>
      </c>
      <c r="BE66" s="201">
        <f t="shared" si="13"/>
        <v>0</v>
      </c>
      <c r="BF66" s="235">
        <f t="shared" si="13"/>
        <v>0</v>
      </c>
      <c r="BG66" s="204"/>
      <c r="BH66" s="205"/>
    </row>
    <row r="67" spans="1:60" ht="24.75" customHeight="1">
      <c r="A67" s="318"/>
      <c r="B67" s="276"/>
      <c r="C67" s="285"/>
      <c r="D67" s="206"/>
      <c r="E67" s="22" t="s">
        <v>80</v>
      </c>
      <c r="F67" s="208">
        <v>0</v>
      </c>
      <c r="G67" s="209">
        <v>0</v>
      </c>
      <c r="H67" s="210">
        <v>0</v>
      </c>
      <c r="I67" s="208">
        <v>0</v>
      </c>
      <c r="J67" s="209">
        <v>0</v>
      </c>
      <c r="K67" s="210">
        <v>0</v>
      </c>
      <c r="L67" s="208">
        <v>0</v>
      </c>
      <c r="M67" s="209">
        <v>0</v>
      </c>
      <c r="N67" s="210">
        <v>0</v>
      </c>
      <c r="O67" s="208">
        <v>0</v>
      </c>
      <c r="P67" s="209">
        <v>0</v>
      </c>
      <c r="Q67" s="210">
        <v>0</v>
      </c>
      <c r="R67" s="211">
        <v>0</v>
      </c>
      <c r="S67" s="209">
        <v>0</v>
      </c>
      <c r="T67" s="212">
        <v>0</v>
      </c>
      <c r="U67" s="208">
        <v>0</v>
      </c>
      <c r="V67" s="209">
        <v>0</v>
      </c>
      <c r="W67" s="210">
        <v>0</v>
      </c>
      <c r="X67" s="208">
        <v>0</v>
      </c>
      <c r="Y67" s="209">
        <v>0</v>
      </c>
      <c r="Z67" s="210">
        <v>0</v>
      </c>
      <c r="AA67" s="208">
        <v>0</v>
      </c>
      <c r="AB67" s="209">
        <v>0</v>
      </c>
      <c r="AC67" s="210">
        <v>0</v>
      </c>
      <c r="AD67" s="211">
        <v>0</v>
      </c>
      <c r="AE67" s="209">
        <v>0</v>
      </c>
      <c r="AF67" s="212">
        <v>0</v>
      </c>
      <c r="AG67" s="208">
        <v>0</v>
      </c>
      <c r="AH67" s="209">
        <v>0</v>
      </c>
      <c r="AI67" s="210">
        <v>0</v>
      </c>
      <c r="AJ67" s="208">
        <v>0</v>
      </c>
      <c r="AK67" s="209">
        <v>0</v>
      </c>
      <c r="AL67" s="210">
        <v>0</v>
      </c>
      <c r="AM67" s="208">
        <v>0</v>
      </c>
      <c r="AN67" s="209">
        <v>0</v>
      </c>
      <c r="AO67" s="210">
        <v>0</v>
      </c>
      <c r="AP67" s="211">
        <v>0</v>
      </c>
      <c r="AQ67" s="209">
        <v>0</v>
      </c>
      <c r="AR67" s="212">
        <v>0</v>
      </c>
      <c r="AS67" s="208">
        <v>0</v>
      </c>
      <c r="AT67" s="209">
        <v>0</v>
      </c>
      <c r="AU67" s="209">
        <v>0</v>
      </c>
      <c r="AV67" s="209">
        <v>0</v>
      </c>
      <c r="AW67" s="210">
        <v>0</v>
      </c>
      <c r="AX67" s="208">
        <v>0</v>
      </c>
      <c r="AY67" s="209">
        <v>0</v>
      </c>
      <c r="AZ67" s="209">
        <v>0</v>
      </c>
      <c r="BA67" s="210">
        <v>0</v>
      </c>
      <c r="BB67" s="208">
        <v>0</v>
      </c>
      <c r="BC67" s="209">
        <v>0</v>
      </c>
      <c r="BD67" s="210">
        <v>0</v>
      </c>
      <c r="BG67" s="48"/>
      <c r="BH67" s="213"/>
    </row>
    <row r="68" spans="1:60" ht="26.25" customHeight="1">
      <c r="A68" s="318"/>
      <c r="B68" s="276"/>
      <c r="C68" s="285"/>
      <c r="D68" s="206"/>
      <c r="E68" s="22" t="s">
        <v>45</v>
      </c>
      <c r="F68" s="208">
        <v>0</v>
      </c>
      <c r="G68" s="209">
        <v>0</v>
      </c>
      <c r="H68" s="210">
        <v>0</v>
      </c>
      <c r="I68" s="208">
        <v>0</v>
      </c>
      <c r="J68" s="209">
        <v>0</v>
      </c>
      <c r="K68" s="210">
        <v>0</v>
      </c>
      <c r="L68" s="208">
        <v>0</v>
      </c>
      <c r="M68" s="209">
        <v>0</v>
      </c>
      <c r="N68" s="210">
        <v>0</v>
      </c>
      <c r="O68" s="208">
        <v>0</v>
      </c>
      <c r="P68" s="209">
        <v>0</v>
      </c>
      <c r="Q68" s="210">
        <v>0</v>
      </c>
      <c r="R68" s="211">
        <v>0</v>
      </c>
      <c r="S68" s="209">
        <v>0</v>
      </c>
      <c r="T68" s="212">
        <v>0</v>
      </c>
      <c r="U68" s="208">
        <v>0</v>
      </c>
      <c r="V68" s="209">
        <v>0</v>
      </c>
      <c r="W68" s="210">
        <v>0</v>
      </c>
      <c r="X68" s="208">
        <v>0</v>
      </c>
      <c r="Y68" s="209">
        <v>0</v>
      </c>
      <c r="Z68" s="210">
        <v>0</v>
      </c>
      <c r="AA68" s="208">
        <v>0</v>
      </c>
      <c r="AB68" s="209">
        <v>0</v>
      </c>
      <c r="AC68" s="210">
        <v>0</v>
      </c>
      <c r="AD68" s="211">
        <v>0</v>
      </c>
      <c r="AE68" s="209">
        <v>0</v>
      </c>
      <c r="AF68" s="212">
        <v>0</v>
      </c>
      <c r="AG68" s="208">
        <v>0</v>
      </c>
      <c r="AH68" s="209">
        <v>0</v>
      </c>
      <c r="AI68" s="210">
        <v>0</v>
      </c>
      <c r="AJ68" s="208">
        <v>0</v>
      </c>
      <c r="AK68" s="209">
        <v>0</v>
      </c>
      <c r="AL68" s="210">
        <v>0</v>
      </c>
      <c r="AM68" s="208">
        <v>0</v>
      </c>
      <c r="AN68" s="209">
        <v>0</v>
      </c>
      <c r="AO68" s="210">
        <v>0</v>
      </c>
      <c r="AP68" s="211">
        <v>0</v>
      </c>
      <c r="AQ68" s="209">
        <v>0</v>
      </c>
      <c r="AR68" s="212">
        <v>0</v>
      </c>
      <c r="AS68" s="208">
        <v>0</v>
      </c>
      <c r="AT68" s="209">
        <v>0</v>
      </c>
      <c r="AU68" s="209">
        <v>0</v>
      </c>
      <c r="AV68" s="209">
        <v>0</v>
      </c>
      <c r="AW68" s="210">
        <v>0</v>
      </c>
      <c r="AX68" s="208">
        <v>0</v>
      </c>
      <c r="AY68" s="209">
        <v>0</v>
      </c>
      <c r="AZ68" s="209">
        <v>0</v>
      </c>
      <c r="BA68" s="210">
        <v>0</v>
      </c>
      <c r="BB68" s="208">
        <v>0</v>
      </c>
      <c r="BC68" s="209">
        <v>0</v>
      </c>
      <c r="BD68" s="210">
        <v>0</v>
      </c>
      <c r="BG68" s="48"/>
      <c r="BH68" s="213"/>
    </row>
    <row r="69" spans="1:60" ht="21.75" customHeight="1" thickBot="1">
      <c r="A69" s="318"/>
      <c r="B69" s="276"/>
      <c r="C69" s="285"/>
      <c r="D69" s="206"/>
      <c r="E69" s="22" t="s">
        <v>82</v>
      </c>
      <c r="F69" s="208">
        <f>F53</f>
        <v>10500</v>
      </c>
      <c r="G69" s="209">
        <f t="shared" ref="G69:BF69" si="14">G53</f>
        <v>0</v>
      </c>
      <c r="H69" s="210">
        <f t="shared" si="14"/>
        <v>0</v>
      </c>
      <c r="I69" s="208">
        <f t="shared" si="14"/>
        <v>0</v>
      </c>
      <c r="J69" s="209">
        <f t="shared" si="14"/>
        <v>0</v>
      </c>
      <c r="K69" s="210">
        <f t="shared" si="14"/>
        <v>0</v>
      </c>
      <c r="L69" s="208">
        <f t="shared" si="14"/>
        <v>0</v>
      </c>
      <c r="M69" s="209">
        <f t="shared" si="14"/>
        <v>0</v>
      </c>
      <c r="N69" s="210">
        <f t="shared" si="14"/>
        <v>0</v>
      </c>
      <c r="O69" s="208">
        <f t="shared" si="14"/>
        <v>0</v>
      </c>
      <c r="P69" s="209">
        <f t="shared" si="14"/>
        <v>0</v>
      </c>
      <c r="Q69" s="210">
        <f t="shared" si="14"/>
        <v>0</v>
      </c>
      <c r="R69" s="211">
        <f t="shared" si="14"/>
        <v>0</v>
      </c>
      <c r="S69" s="209">
        <f t="shared" si="14"/>
        <v>0</v>
      </c>
      <c r="T69" s="212">
        <f t="shared" si="14"/>
        <v>0</v>
      </c>
      <c r="U69" s="208">
        <f t="shared" si="14"/>
        <v>0</v>
      </c>
      <c r="V69" s="209">
        <f t="shared" si="14"/>
        <v>0</v>
      </c>
      <c r="W69" s="210">
        <f t="shared" si="14"/>
        <v>0</v>
      </c>
      <c r="X69" s="208">
        <f t="shared" si="14"/>
        <v>0</v>
      </c>
      <c r="Y69" s="209">
        <f t="shared" si="14"/>
        <v>0</v>
      </c>
      <c r="Z69" s="210">
        <f t="shared" si="14"/>
        <v>0</v>
      </c>
      <c r="AA69" s="208">
        <f t="shared" si="14"/>
        <v>0</v>
      </c>
      <c r="AB69" s="209">
        <f t="shared" si="14"/>
        <v>0</v>
      </c>
      <c r="AC69" s="210">
        <f t="shared" si="14"/>
        <v>0</v>
      </c>
      <c r="AD69" s="211">
        <f t="shared" si="14"/>
        <v>0</v>
      </c>
      <c r="AE69" s="209">
        <f t="shared" si="14"/>
        <v>0</v>
      </c>
      <c r="AF69" s="212">
        <f t="shared" si="14"/>
        <v>0</v>
      </c>
      <c r="AG69" s="208">
        <f t="shared" si="14"/>
        <v>0</v>
      </c>
      <c r="AH69" s="209">
        <f t="shared" si="14"/>
        <v>0</v>
      </c>
      <c r="AI69" s="210">
        <f t="shared" si="14"/>
        <v>0</v>
      </c>
      <c r="AJ69" s="208">
        <f t="shared" si="14"/>
        <v>0</v>
      </c>
      <c r="AK69" s="209">
        <f t="shared" si="14"/>
        <v>0</v>
      </c>
      <c r="AL69" s="210">
        <f t="shared" si="14"/>
        <v>0</v>
      </c>
      <c r="AM69" s="208">
        <f t="shared" si="14"/>
        <v>0</v>
      </c>
      <c r="AN69" s="209">
        <f t="shared" si="14"/>
        <v>0</v>
      </c>
      <c r="AO69" s="210">
        <f t="shared" si="14"/>
        <v>0</v>
      </c>
      <c r="AP69" s="211">
        <f t="shared" si="14"/>
        <v>0</v>
      </c>
      <c r="AQ69" s="209">
        <f t="shared" si="14"/>
        <v>0</v>
      </c>
      <c r="AR69" s="212">
        <f t="shared" si="14"/>
        <v>0</v>
      </c>
      <c r="AS69" s="208">
        <f t="shared" si="14"/>
        <v>0</v>
      </c>
      <c r="AT69" s="209">
        <f t="shared" si="14"/>
        <v>0</v>
      </c>
      <c r="AU69" s="209">
        <f t="shared" si="14"/>
        <v>0</v>
      </c>
      <c r="AV69" s="209">
        <f t="shared" si="14"/>
        <v>0</v>
      </c>
      <c r="AW69" s="210">
        <f t="shared" si="14"/>
        <v>0</v>
      </c>
      <c r="AX69" s="208">
        <f t="shared" si="14"/>
        <v>0</v>
      </c>
      <c r="AY69" s="209">
        <f t="shared" si="14"/>
        <v>0</v>
      </c>
      <c r="AZ69" s="209">
        <f t="shared" si="14"/>
        <v>0</v>
      </c>
      <c r="BA69" s="210">
        <f t="shared" si="14"/>
        <v>0</v>
      </c>
      <c r="BB69" s="217">
        <f t="shared" si="14"/>
        <v>10500</v>
      </c>
      <c r="BC69" s="218">
        <f t="shared" si="14"/>
        <v>0</v>
      </c>
      <c r="BD69" s="219">
        <f t="shared" si="14"/>
        <v>0</v>
      </c>
      <c r="BE69" s="211">
        <f t="shared" si="14"/>
        <v>0</v>
      </c>
      <c r="BF69" s="215">
        <f t="shared" si="14"/>
        <v>0</v>
      </c>
      <c r="BG69" s="236"/>
      <c r="BH69" s="237"/>
    </row>
    <row r="70" spans="1:60" ht="0.75" customHeight="1" thickBot="1">
      <c r="A70" s="319"/>
      <c r="B70" s="277"/>
      <c r="C70" s="286"/>
      <c r="D70" s="206"/>
      <c r="E70" s="238" t="s">
        <v>88</v>
      </c>
      <c r="F70" s="217">
        <v>0</v>
      </c>
      <c r="G70" s="218">
        <v>0</v>
      </c>
      <c r="H70" s="219">
        <v>0</v>
      </c>
      <c r="I70" s="217">
        <v>0</v>
      </c>
      <c r="J70" s="218">
        <v>0</v>
      </c>
      <c r="K70" s="219">
        <v>0</v>
      </c>
      <c r="L70" s="217">
        <v>0</v>
      </c>
      <c r="M70" s="218">
        <v>0</v>
      </c>
      <c r="N70" s="219">
        <v>0</v>
      </c>
      <c r="O70" s="217">
        <v>0</v>
      </c>
      <c r="P70" s="218">
        <v>0</v>
      </c>
      <c r="Q70" s="219">
        <v>0</v>
      </c>
      <c r="R70" s="195">
        <v>0</v>
      </c>
      <c r="S70" s="218">
        <v>0</v>
      </c>
      <c r="T70" s="196">
        <v>0</v>
      </c>
      <c r="U70" s="217">
        <v>0</v>
      </c>
      <c r="V70" s="218">
        <v>0</v>
      </c>
      <c r="W70" s="219">
        <v>0</v>
      </c>
      <c r="X70" s="217">
        <v>0</v>
      </c>
      <c r="Y70" s="218">
        <v>0</v>
      </c>
      <c r="Z70" s="219">
        <v>0</v>
      </c>
      <c r="AA70" s="217">
        <v>0</v>
      </c>
      <c r="AB70" s="218">
        <v>0</v>
      </c>
      <c r="AC70" s="219">
        <v>0</v>
      </c>
      <c r="AD70" s="195">
        <v>0</v>
      </c>
      <c r="AE70" s="218">
        <v>0</v>
      </c>
      <c r="AF70" s="196">
        <v>0</v>
      </c>
      <c r="AG70" s="217">
        <v>0</v>
      </c>
      <c r="AH70" s="218">
        <v>0</v>
      </c>
      <c r="AI70" s="219">
        <v>0</v>
      </c>
      <c r="AJ70" s="217">
        <v>0</v>
      </c>
      <c r="AK70" s="218">
        <v>0</v>
      </c>
      <c r="AL70" s="219">
        <v>0</v>
      </c>
      <c r="AM70" s="217">
        <v>0</v>
      </c>
      <c r="AN70" s="218">
        <v>0</v>
      </c>
      <c r="AO70" s="219">
        <v>0</v>
      </c>
      <c r="AP70" s="195">
        <v>0</v>
      </c>
      <c r="AQ70" s="218">
        <v>0</v>
      </c>
      <c r="AR70" s="196">
        <v>0</v>
      </c>
      <c r="AS70" s="217">
        <v>0</v>
      </c>
      <c r="AT70" s="218">
        <v>0</v>
      </c>
      <c r="AU70" s="218">
        <v>0</v>
      </c>
      <c r="AV70" s="218">
        <v>0</v>
      </c>
      <c r="AW70" s="219">
        <v>0</v>
      </c>
      <c r="AX70" s="217">
        <v>0</v>
      </c>
      <c r="AY70" s="218">
        <v>0</v>
      </c>
      <c r="AZ70" s="218">
        <v>0</v>
      </c>
      <c r="BA70" s="219">
        <v>0</v>
      </c>
      <c r="BB70" s="239">
        <v>0</v>
      </c>
      <c r="BC70" s="240">
        <v>0</v>
      </c>
      <c r="BD70" s="241">
        <v>0</v>
      </c>
    </row>
    <row r="71" spans="1:60" ht="37.5" customHeight="1">
      <c r="A71" s="242"/>
      <c r="B71" s="206"/>
      <c r="C71" s="206"/>
      <c r="D71" s="206"/>
      <c r="E71" s="2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</row>
    <row r="72" spans="1:60" ht="15">
      <c r="A72" s="242"/>
      <c r="B72" s="243" t="s">
        <v>34</v>
      </c>
      <c r="C72" s="244"/>
      <c r="D72" s="245"/>
      <c r="E72" s="206"/>
      <c r="F72" s="12"/>
      <c r="G72" s="12"/>
      <c r="H72" s="12"/>
      <c r="I72" s="273"/>
      <c r="J72" s="273"/>
      <c r="K72" s="273"/>
      <c r="L72" s="273"/>
      <c r="M72" s="273"/>
      <c r="N72" s="273"/>
      <c r="O72" s="273"/>
      <c r="P72" s="11"/>
      <c r="Q72" s="274" t="s">
        <v>92</v>
      </c>
      <c r="R72" s="274"/>
      <c r="S72" s="274"/>
      <c r="T72" s="274"/>
      <c r="U72" s="274"/>
      <c r="V72" s="274"/>
      <c r="W72" s="274"/>
      <c r="X72" s="274"/>
      <c r="Y72" s="274"/>
      <c r="Z72" s="274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</row>
    <row r="73" spans="1:60" ht="15">
      <c r="B73" s="243" t="s">
        <v>30</v>
      </c>
      <c r="C73" s="244"/>
      <c r="D73" s="245"/>
      <c r="E73" s="246"/>
      <c r="F73" s="12"/>
      <c r="G73" s="12"/>
      <c r="H73" s="12"/>
      <c r="I73" s="273"/>
      <c r="J73" s="273"/>
      <c r="K73" s="273"/>
      <c r="L73" s="273"/>
      <c r="M73" s="273"/>
      <c r="N73" s="273"/>
      <c r="O73" s="273"/>
      <c r="P73" s="269" t="s">
        <v>93</v>
      </c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H73" s="11"/>
    </row>
    <row r="74" spans="1:60" ht="15">
      <c r="B74" s="243" t="s">
        <v>68</v>
      </c>
      <c r="C74" s="244"/>
      <c r="D74" s="245"/>
      <c r="E74" s="245"/>
      <c r="F74" s="12"/>
      <c r="G74" s="12"/>
      <c r="H74" s="12"/>
      <c r="I74" s="23"/>
      <c r="J74" s="23"/>
      <c r="K74" s="23"/>
      <c r="L74" s="23"/>
      <c r="M74" s="23"/>
      <c r="N74" s="23"/>
      <c r="O74" s="23"/>
      <c r="P74" s="270" t="s">
        <v>94</v>
      </c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C74" s="28"/>
      <c r="AG74" s="28"/>
      <c r="AI74" s="28"/>
      <c r="AJ74" s="28"/>
      <c r="AL74" s="28"/>
      <c r="AM74" s="28"/>
      <c r="AS74" s="28"/>
      <c r="AW74" s="28"/>
      <c r="AX74" s="28"/>
    </row>
    <row r="75" spans="1:60" ht="15">
      <c r="B75" s="243" t="s">
        <v>72</v>
      </c>
      <c r="C75" s="244"/>
      <c r="D75" s="245"/>
      <c r="E75" s="245"/>
      <c r="F75" s="12"/>
      <c r="G75" s="12"/>
      <c r="H75" s="12"/>
      <c r="I75" s="23"/>
      <c r="J75" s="23"/>
      <c r="K75" s="23"/>
      <c r="L75" s="23"/>
      <c r="M75" s="23"/>
      <c r="N75" s="23"/>
      <c r="O75" s="23"/>
      <c r="P75" s="11"/>
      <c r="Q75" s="247"/>
      <c r="R75" s="248"/>
      <c r="S75" s="249"/>
      <c r="T75" s="249"/>
      <c r="U75" s="249"/>
      <c r="V75" s="249"/>
      <c r="W75" s="249"/>
      <c r="X75" s="11"/>
      <c r="Y75" s="11"/>
      <c r="Z75" s="11"/>
      <c r="AL75" s="11"/>
      <c r="AM75" s="11"/>
      <c r="AO75" s="11"/>
      <c r="AV75" s="28"/>
      <c r="AY75" s="11"/>
    </row>
    <row r="76" spans="1:60" ht="15">
      <c r="B76" s="243" t="s">
        <v>36</v>
      </c>
      <c r="C76" s="244" t="s">
        <v>38</v>
      </c>
      <c r="D76" s="245"/>
      <c r="E76" s="245"/>
      <c r="F76" s="12"/>
      <c r="G76" s="12"/>
      <c r="H76" s="12"/>
      <c r="I76" s="23"/>
      <c r="J76" s="23"/>
      <c r="K76" s="23"/>
      <c r="L76" s="23"/>
      <c r="M76" s="23"/>
      <c r="N76" s="23"/>
      <c r="O76" s="23"/>
      <c r="P76" s="269" t="s">
        <v>95</v>
      </c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3"/>
      <c r="AB76" s="23"/>
      <c r="AC76" s="12"/>
      <c r="AD76" s="12"/>
      <c r="AE76" s="12"/>
      <c r="AF76" s="12"/>
      <c r="AS76" s="11"/>
    </row>
    <row r="77" spans="1:60" ht="15">
      <c r="B77" s="250"/>
      <c r="C77" s="251"/>
      <c r="D77" s="245"/>
      <c r="E77" s="245"/>
      <c r="F77" s="12"/>
      <c r="G77" s="12"/>
      <c r="H77" s="12"/>
      <c r="I77" s="250"/>
      <c r="J77" s="251"/>
      <c r="K77" s="250"/>
      <c r="L77" s="251"/>
      <c r="M77" s="250"/>
      <c r="N77" s="251"/>
      <c r="O77" s="13"/>
      <c r="P77" s="11"/>
      <c r="Q77" s="247"/>
      <c r="R77" s="247"/>
      <c r="S77" s="271"/>
      <c r="T77" s="271"/>
      <c r="U77" s="271"/>
      <c r="V77" s="271"/>
      <c r="W77" s="249"/>
      <c r="X77" s="11"/>
      <c r="Y77" s="11"/>
      <c r="Z77" s="11"/>
      <c r="AA77" s="23"/>
      <c r="AB77" s="23"/>
      <c r="AC77" s="12"/>
      <c r="AD77" s="12"/>
      <c r="AE77" s="12"/>
      <c r="AF77" s="12"/>
      <c r="AG77" s="11"/>
      <c r="AO77" s="11"/>
      <c r="AW77" s="28"/>
    </row>
    <row r="78" spans="1:60" ht="15">
      <c r="B78" s="243" t="s">
        <v>69</v>
      </c>
      <c r="C78" s="251"/>
      <c r="D78" s="1"/>
      <c r="E78" s="1"/>
      <c r="F78" s="11"/>
      <c r="G78" s="11"/>
      <c r="H78" s="11"/>
      <c r="I78" s="243"/>
      <c r="J78" s="251"/>
      <c r="K78" s="250"/>
      <c r="L78" s="251"/>
      <c r="M78" s="250"/>
      <c r="N78" s="251"/>
      <c r="O78" s="13"/>
      <c r="P78" s="11"/>
      <c r="Q78" s="272" t="s">
        <v>69</v>
      </c>
      <c r="R78" s="272"/>
      <c r="S78" s="272"/>
      <c r="T78" s="272"/>
      <c r="U78" s="272"/>
      <c r="V78" s="272"/>
      <c r="W78" s="272"/>
      <c r="X78" s="272"/>
      <c r="Y78" s="272"/>
      <c r="Z78" s="272"/>
      <c r="AW78" s="28"/>
    </row>
    <row r="79" spans="1:60" ht="15">
      <c r="B79" s="243"/>
      <c r="C79" s="251"/>
      <c r="D79" s="1"/>
      <c r="E79" s="1"/>
      <c r="F79" s="11"/>
      <c r="G79" s="11"/>
      <c r="H79" s="11"/>
      <c r="I79" s="243"/>
      <c r="J79" s="251"/>
      <c r="K79" s="250"/>
      <c r="L79" s="251"/>
      <c r="M79" s="250"/>
      <c r="N79" s="251"/>
      <c r="O79" s="13"/>
      <c r="P79" s="11"/>
      <c r="Q79" s="245"/>
      <c r="R79" s="245"/>
      <c r="S79" s="1"/>
      <c r="T79" s="1"/>
      <c r="X79" s="11"/>
      <c r="Y79" s="11"/>
      <c r="Z79" s="11"/>
    </row>
    <row r="80" spans="1:60">
      <c r="B80" s="252" t="s">
        <v>70</v>
      </c>
      <c r="C80" s="253"/>
      <c r="D80" s="254"/>
      <c r="E80" s="254"/>
      <c r="F80" s="14"/>
      <c r="G80" s="14"/>
      <c r="H80" s="14"/>
      <c r="I80" s="14"/>
      <c r="J80" s="14"/>
      <c r="K80" s="13"/>
      <c r="L80" s="13"/>
      <c r="M80" s="13"/>
      <c r="N80" s="13"/>
      <c r="O80" s="13"/>
      <c r="P80" s="14"/>
      <c r="Q80" s="245"/>
      <c r="R80" s="245"/>
      <c r="S80" s="245"/>
      <c r="T80" s="245"/>
      <c r="U80" s="245"/>
      <c r="V80" s="245"/>
      <c r="W80" s="245"/>
      <c r="X80" s="245"/>
      <c r="Y80" s="245"/>
    </row>
    <row r="81" spans="2:56">
      <c r="B81" s="255" t="s">
        <v>71</v>
      </c>
      <c r="C81" s="256"/>
      <c r="K81" s="257"/>
      <c r="L81" s="257"/>
      <c r="M81" s="257"/>
      <c r="N81" s="257"/>
      <c r="O81" s="257"/>
      <c r="Q81" s="258"/>
      <c r="R81" s="258"/>
      <c r="S81" s="259"/>
      <c r="T81" s="259"/>
      <c r="U81" s="258"/>
      <c r="V81" s="258"/>
      <c r="W81" s="258"/>
      <c r="X81" s="258"/>
      <c r="Y81" s="258"/>
      <c r="Z81" s="258"/>
      <c r="AA81" s="258"/>
      <c r="AB81" s="258"/>
      <c r="AC81" s="258"/>
      <c r="AD81" s="260"/>
      <c r="AE81" s="261"/>
      <c r="AF81" s="261"/>
      <c r="AG81" s="262"/>
      <c r="AH81" s="262"/>
      <c r="AI81" s="262"/>
      <c r="AJ81" s="262"/>
      <c r="AK81" s="262"/>
      <c r="AL81" s="262"/>
      <c r="AM81" s="262"/>
      <c r="AN81" s="262"/>
      <c r="AO81" s="262"/>
      <c r="AP81" s="263"/>
      <c r="AQ81" s="262"/>
      <c r="AR81" s="262"/>
      <c r="AS81" s="262"/>
      <c r="AT81" s="262"/>
      <c r="AU81" s="262"/>
      <c r="AV81" s="262"/>
      <c r="AW81" s="262"/>
      <c r="AX81" s="262"/>
      <c r="AY81" s="264"/>
      <c r="AZ81" s="265"/>
      <c r="BA81" s="265"/>
      <c r="BB81" s="262"/>
      <c r="BC81" s="262"/>
      <c r="BD81" s="262"/>
    </row>
    <row r="82" spans="2:56">
      <c r="B82" s="252"/>
      <c r="C82" s="253"/>
      <c r="D82" s="254"/>
      <c r="E82" s="254"/>
      <c r="F82" s="14"/>
      <c r="G82" s="14"/>
      <c r="H82" s="14"/>
      <c r="I82" s="14"/>
      <c r="J82" s="14"/>
      <c r="K82" s="13"/>
      <c r="L82" s="13"/>
      <c r="M82" s="13"/>
      <c r="N82" s="13"/>
      <c r="O82" s="13"/>
      <c r="P82" s="14"/>
      <c r="Q82" s="262"/>
      <c r="R82" s="262"/>
      <c r="S82" s="265"/>
      <c r="T82" s="265"/>
      <c r="U82" s="262"/>
      <c r="V82" s="262"/>
      <c r="W82" s="262"/>
      <c r="X82" s="262"/>
      <c r="Y82" s="262"/>
      <c r="Z82" s="262"/>
      <c r="AA82" s="262"/>
      <c r="AB82" s="262"/>
      <c r="AC82" s="262"/>
      <c r="AD82" s="266"/>
      <c r="AE82" s="261"/>
      <c r="AF82" s="261"/>
      <c r="AG82" s="262"/>
      <c r="AH82" s="262"/>
      <c r="AI82" s="262"/>
      <c r="AJ82" s="262"/>
      <c r="AK82" s="262"/>
      <c r="AL82" s="262"/>
      <c r="AM82" s="262"/>
      <c r="AN82" s="262"/>
      <c r="AO82" s="262"/>
      <c r="AP82" s="263"/>
      <c r="AQ82" s="262"/>
      <c r="AR82" s="262"/>
      <c r="AS82" s="262"/>
      <c r="AT82" s="262"/>
      <c r="AU82" s="262"/>
      <c r="AV82" s="262"/>
      <c r="AW82" s="262"/>
      <c r="AX82" s="262"/>
      <c r="AY82" s="267"/>
      <c r="AZ82" s="265"/>
      <c r="BA82" s="265"/>
      <c r="BB82" s="262"/>
      <c r="BC82" s="262"/>
      <c r="BD82" s="262"/>
    </row>
    <row r="83" spans="2:56">
      <c r="B83" s="255"/>
      <c r="C83" s="256"/>
      <c r="K83" s="257"/>
      <c r="L83" s="257"/>
      <c r="M83" s="257"/>
      <c r="N83" s="257"/>
      <c r="O83" s="257"/>
      <c r="Y83" s="28"/>
      <c r="AG83" s="28"/>
    </row>
    <row r="84" spans="2:56">
      <c r="C84" s="1"/>
      <c r="U84" s="28"/>
      <c r="V84" s="11"/>
      <c r="W84" s="28"/>
      <c r="Y84" s="28"/>
    </row>
    <row r="85" spans="2:56">
      <c r="C85" s="1"/>
      <c r="K85" s="268"/>
      <c r="AA85" s="28"/>
    </row>
    <row r="86" spans="2:56">
      <c r="C86" s="1"/>
    </row>
    <row r="87" spans="2:56">
      <c r="C87" s="1"/>
    </row>
    <row r="88" spans="2:56">
      <c r="C88" s="1"/>
    </row>
    <row r="89" spans="2:56">
      <c r="C89" s="1"/>
    </row>
    <row r="90" spans="2:56">
      <c r="C90" s="1"/>
    </row>
    <row r="91" spans="2:56">
      <c r="C91" s="1"/>
    </row>
    <row r="92" spans="2:56">
      <c r="C92" s="1"/>
    </row>
    <row r="93" spans="2:56">
      <c r="C93" s="1"/>
    </row>
    <row r="94" spans="2:56">
      <c r="C94" s="1"/>
    </row>
    <row r="95" spans="2:56">
      <c r="C95" s="1"/>
    </row>
    <row r="96" spans="2:56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</sheetData>
  <mergeCells count="97">
    <mergeCell ref="BG1:BH1"/>
    <mergeCell ref="BG2:BH2"/>
    <mergeCell ref="BG3:BH3"/>
    <mergeCell ref="BG4:BH4"/>
    <mergeCell ref="I9:K9"/>
    <mergeCell ref="B5:AB5"/>
    <mergeCell ref="BG5:BH5"/>
    <mergeCell ref="BG6:BH6"/>
    <mergeCell ref="L9:N9"/>
    <mergeCell ref="BG8:BG10"/>
    <mergeCell ref="A35:A37"/>
    <mergeCell ref="B35:B37"/>
    <mergeCell ref="R9:T9"/>
    <mergeCell ref="B6:AA6"/>
    <mergeCell ref="C12:BD12"/>
    <mergeCell ref="B7:AB7"/>
    <mergeCell ref="A17:A28"/>
    <mergeCell ref="U9:W9"/>
    <mergeCell ref="AA9:AC9"/>
    <mergeCell ref="A29:A31"/>
    <mergeCell ref="BG17:BG28"/>
    <mergeCell ref="B17:B28"/>
    <mergeCell ref="A8:A10"/>
    <mergeCell ref="B8:B10"/>
    <mergeCell ref="F8:H9"/>
    <mergeCell ref="O9:Q9"/>
    <mergeCell ref="D8:D10"/>
    <mergeCell ref="I8:BD8"/>
    <mergeCell ref="BB9:BD9"/>
    <mergeCell ref="AP9:AR9"/>
    <mergeCell ref="BH17:BH28"/>
    <mergeCell ref="BG29:BG31"/>
    <mergeCell ref="BH29:BH31"/>
    <mergeCell ref="AD9:AF9"/>
    <mergeCell ref="C17:C28"/>
    <mergeCell ref="D17:D28"/>
    <mergeCell ref="BH8:BH10"/>
    <mergeCell ref="BE9:BF9"/>
    <mergeCell ref="C13:BD13"/>
    <mergeCell ref="C8:C10"/>
    <mergeCell ref="BH32:BH34"/>
    <mergeCell ref="C38:C40"/>
    <mergeCell ref="D38:D40"/>
    <mergeCell ref="A41:A43"/>
    <mergeCell ref="A47:A49"/>
    <mergeCell ref="A44:A46"/>
    <mergeCell ref="A32:A34"/>
    <mergeCell ref="BG32:BG34"/>
    <mergeCell ref="C35:C37"/>
    <mergeCell ref="B38:B40"/>
    <mergeCell ref="C66:C70"/>
    <mergeCell ref="B44:B46"/>
    <mergeCell ref="A55:A59"/>
    <mergeCell ref="B55:B59"/>
    <mergeCell ref="C55:C59"/>
    <mergeCell ref="A61:A65"/>
    <mergeCell ref="A66:A70"/>
    <mergeCell ref="A50:A54"/>
    <mergeCell ref="B50:B54"/>
    <mergeCell ref="C50:C54"/>
    <mergeCell ref="B66:B70"/>
    <mergeCell ref="I73:O73"/>
    <mergeCell ref="BG41:BG43"/>
    <mergeCell ref="BH41:BH43"/>
    <mergeCell ref="BG47:BG49"/>
    <mergeCell ref="BH47:BH49"/>
    <mergeCell ref="B47:B49"/>
    <mergeCell ref="C47:C49"/>
    <mergeCell ref="F60:BD60"/>
    <mergeCell ref="D47:D49"/>
    <mergeCell ref="AX9:BA9"/>
    <mergeCell ref="AM9:AO9"/>
    <mergeCell ref="AJ9:AL9"/>
    <mergeCell ref="D35:D37"/>
    <mergeCell ref="AG9:AI9"/>
    <mergeCell ref="B41:B43"/>
    <mergeCell ref="C41:C43"/>
    <mergeCell ref="C32:C34"/>
    <mergeCell ref="B29:B31"/>
    <mergeCell ref="C29:C31"/>
    <mergeCell ref="D41:D43"/>
    <mergeCell ref="AS9:AW9"/>
    <mergeCell ref="X9:Z9"/>
    <mergeCell ref="B61:B65"/>
    <mergeCell ref="C61:C65"/>
    <mergeCell ref="E8:E10"/>
    <mergeCell ref="B32:B34"/>
    <mergeCell ref="C44:C46"/>
    <mergeCell ref="D29:D31"/>
    <mergeCell ref="D32:D34"/>
    <mergeCell ref="P73:Z73"/>
    <mergeCell ref="P74:Z74"/>
    <mergeCell ref="P76:Z76"/>
    <mergeCell ref="S77:V77"/>
    <mergeCell ref="Q78:Z78"/>
    <mergeCell ref="I72:O72"/>
    <mergeCell ref="Q72:Z72"/>
  </mergeCells>
  <phoneticPr fontId="9" type="noConversion"/>
  <pageMargins left="0.11811023622047245" right="0.11811023622047245" top="0.15748031496062992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 г.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</cp:lastModifiedBy>
  <cp:lastPrinted>2020-07-10T11:42:56Z</cp:lastPrinted>
  <dcterms:created xsi:type="dcterms:W3CDTF">2013-05-08T10:07:11Z</dcterms:created>
  <dcterms:modified xsi:type="dcterms:W3CDTF">2020-07-16T10:44:33Z</dcterms:modified>
</cp:coreProperties>
</file>