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2019 год" sheetId="13" r:id="rId1"/>
  </sheets>
  <calcPr calcId="125725"/>
</workbook>
</file>

<file path=xl/calcChain.xml><?xml version="1.0" encoding="utf-8"?>
<calcChain xmlns="http://schemas.openxmlformats.org/spreadsheetml/2006/main">
  <c r="S80" i="13"/>
  <c r="AE80" s="1"/>
  <c r="AQ80" s="1"/>
  <c r="G80" s="1"/>
  <c r="R80"/>
  <c r="AD80" s="1"/>
  <c r="AP80" s="1"/>
  <c r="F80" s="1"/>
  <c r="Q80"/>
  <c r="AC80" s="1"/>
  <c r="AO80" s="1"/>
  <c r="E80" s="1"/>
  <c r="S79"/>
  <c r="AE79" s="1"/>
  <c r="AQ79" s="1"/>
  <c r="G79" s="1"/>
  <c r="R79"/>
  <c r="AD79" s="1"/>
  <c r="AP79" s="1"/>
  <c r="F79" s="1"/>
  <c r="Q79"/>
  <c r="AC79" s="1"/>
  <c r="AO79" s="1"/>
  <c r="E79" s="1"/>
  <c r="S78"/>
  <c r="AE78" s="1"/>
  <c r="R78"/>
  <c r="AD78" s="1"/>
  <c r="Q78"/>
  <c r="AC78" s="1"/>
  <c r="S77"/>
  <c r="AE77" s="1"/>
  <c r="AQ77" s="1"/>
  <c r="G77" s="1"/>
  <c r="R77"/>
  <c r="AD77" s="1"/>
  <c r="AP77" s="1"/>
  <c r="F77" s="1"/>
  <c r="Q77"/>
  <c r="AC77" s="1"/>
  <c r="AO77" s="1"/>
  <c r="E77" s="1"/>
  <c r="AZ76"/>
  <c r="AY76"/>
  <c r="AX76"/>
  <c r="AW76"/>
  <c r="AV76"/>
  <c r="AU76"/>
  <c r="AT76"/>
  <c r="AS76"/>
  <c r="AR76"/>
  <c r="AN76"/>
  <c r="AM76"/>
  <c r="AL76"/>
  <c r="AK76"/>
  <c r="AJ76"/>
  <c r="AI76"/>
  <c r="AH76"/>
  <c r="AG76"/>
  <c r="AF76"/>
  <c r="AB76"/>
  <c r="AA76"/>
  <c r="Z76"/>
  <c r="Y76"/>
  <c r="X76"/>
  <c r="W76"/>
  <c r="V76"/>
  <c r="U76"/>
  <c r="T76"/>
  <c r="P76"/>
  <c r="O76"/>
  <c r="N76"/>
  <c r="M76"/>
  <c r="L76"/>
  <c r="K76"/>
  <c r="J76"/>
  <c r="I76"/>
  <c r="H76"/>
  <c r="S75"/>
  <c r="AE75" s="1"/>
  <c r="AQ75" s="1"/>
  <c r="G75" s="1"/>
  <c r="R75"/>
  <c r="AD75" s="1"/>
  <c r="AP75" s="1"/>
  <c r="F75" s="1"/>
  <c r="Q75"/>
  <c r="AC75" s="1"/>
  <c r="AO75" s="1"/>
  <c r="E75" s="1"/>
  <c r="S74"/>
  <c r="AE74" s="1"/>
  <c r="AQ74" s="1"/>
  <c r="G74" s="1"/>
  <c r="R74"/>
  <c r="AD74" s="1"/>
  <c r="AP74" s="1"/>
  <c r="F74" s="1"/>
  <c r="Q74"/>
  <c r="AC74" s="1"/>
  <c r="AO74" s="1"/>
  <c r="E74" s="1"/>
  <c r="S73"/>
  <c r="AE73" s="1"/>
  <c r="R73"/>
  <c r="AD73" s="1"/>
  <c r="Q73"/>
  <c r="AC73" s="1"/>
  <c r="S72"/>
  <c r="AE72" s="1"/>
  <c r="AQ72" s="1"/>
  <c r="G72" s="1"/>
  <c r="R72"/>
  <c r="AD72" s="1"/>
  <c r="AP72" s="1"/>
  <c r="F72" s="1"/>
  <c r="Q72"/>
  <c r="AC72" s="1"/>
  <c r="AO72" s="1"/>
  <c r="E72" s="1"/>
  <c r="AZ71"/>
  <c r="AY71"/>
  <c r="AX71"/>
  <c r="AW71"/>
  <c r="AV71"/>
  <c r="AU71"/>
  <c r="AT71"/>
  <c r="AS71"/>
  <c r="AR71"/>
  <c r="AN71"/>
  <c r="AM71"/>
  <c r="AL71"/>
  <c r="AK71"/>
  <c r="AJ71"/>
  <c r="AI71"/>
  <c r="AH71"/>
  <c r="AG71"/>
  <c r="AF71"/>
  <c r="AB71"/>
  <c r="AA71"/>
  <c r="Z71"/>
  <c r="Y71"/>
  <c r="X71"/>
  <c r="W71"/>
  <c r="V71"/>
  <c r="U71"/>
  <c r="T71"/>
  <c r="P71"/>
  <c r="O71"/>
  <c r="N71"/>
  <c r="M71"/>
  <c r="L71"/>
  <c r="K71"/>
  <c r="J71"/>
  <c r="I71"/>
  <c r="H71"/>
  <c r="S70"/>
  <c r="AE70" s="1"/>
  <c r="AQ70" s="1"/>
  <c r="G70" s="1"/>
  <c r="R70"/>
  <c r="AD70" s="1"/>
  <c r="AP70" s="1"/>
  <c r="F70" s="1"/>
  <c r="Q70"/>
  <c r="AC70" s="1"/>
  <c r="AO70" s="1"/>
  <c r="E70" s="1"/>
  <c r="S69"/>
  <c r="AE69" s="1"/>
  <c r="AQ69" s="1"/>
  <c r="G69" s="1"/>
  <c r="R69"/>
  <c r="AD69" s="1"/>
  <c r="AP69" s="1"/>
  <c r="F69" s="1"/>
  <c r="Q69"/>
  <c r="AC69" s="1"/>
  <c r="AO69" s="1"/>
  <c r="E69" s="1"/>
  <c r="S68"/>
  <c r="AE68" s="1"/>
  <c r="R68"/>
  <c r="AD68" s="1"/>
  <c r="Q68"/>
  <c r="AC68" s="1"/>
  <c r="S67"/>
  <c r="AE67" s="1"/>
  <c r="AQ67" s="1"/>
  <c r="G67" s="1"/>
  <c r="R67"/>
  <c r="AD67" s="1"/>
  <c r="AP67" s="1"/>
  <c r="F67" s="1"/>
  <c r="Q67"/>
  <c r="AC67" s="1"/>
  <c r="AO67" s="1"/>
  <c r="E67" s="1"/>
  <c r="AZ66"/>
  <c r="AY66"/>
  <c r="AX66"/>
  <c r="AW66"/>
  <c r="AV66"/>
  <c r="AU66"/>
  <c r="AT66"/>
  <c r="AS66"/>
  <c r="AR66"/>
  <c r="AN66"/>
  <c r="AM66"/>
  <c r="AL66"/>
  <c r="AK66"/>
  <c r="AJ66"/>
  <c r="AI66"/>
  <c r="AH66"/>
  <c r="AG66"/>
  <c r="AF66"/>
  <c r="AB66"/>
  <c r="AA66"/>
  <c r="Z66"/>
  <c r="Y66"/>
  <c r="X66"/>
  <c r="W66"/>
  <c r="V66"/>
  <c r="U66"/>
  <c r="T66"/>
  <c r="P66"/>
  <c r="O66"/>
  <c r="N66"/>
  <c r="M66"/>
  <c r="L66"/>
  <c r="K66"/>
  <c r="J66"/>
  <c r="I66"/>
  <c r="H66"/>
  <c r="S65"/>
  <c r="AE65" s="1"/>
  <c r="AQ65" s="1"/>
  <c r="G65" s="1"/>
  <c r="S64"/>
  <c r="AE64" s="1"/>
  <c r="AQ64" s="1"/>
  <c r="G64" s="1"/>
  <c r="S63"/>
  <c r="AE63" s="1"/>
  <c r="S62"/>
  <c r="AE62" s="1"/>
  <c r="AQ62" s="1"/>
  <c r="G62" s="1"/>
  <c r="AZ61"/>
  <c r="AW61"/>
  <c r="AT61"/>
  <c r="AN61"/>
  <c r="AK61"/>
  <c r="AH61"/>
  <c r="AB61"/>
  <c r="Y61"/>
  <c r="V61"/>
  <c r="S61"/>
  <c r="P61"/>
  <c r="M61"/>
  <c r="J61"/>
  <c r="AY59"/>
  <c r="AY65" s="1"/>
  <c r="AX59"/>
  <c r="AX65" s="1"/>
  <c r="AV59"/>
  <c r="AV65" s="1"/>
  <c r="AU59"/>
  <c r="AU65" s="1"/>
  <c r="AS59"/>
  <c r="AS65" s="1"/>
  <c r="AR59"/>
  <c r="AR65" s="1"/>
  <c r="AM59"/>
  <c r="AM65" s="1"/>
  <c r="AL59"/>
  <c r="AL65" s="1"/>
  <c r="AJ59"/>
  <c r="AJ65" s="1"/>
  <c r="AI59"/>
  <c r="AI65" s="1"/>
  <c r="AG59"/>
  <c r="AG65" s="1"/>
  <c r="AF59"/>
  <c r="AF65" s="1"/>
  <c r="AA59"/>
  <c r="AA65" s="1"/>
  <c r="Z59"/>
  <c r="Z65" s="1"/>
  <c r="X59"/>
  <c r="X65" s="1"/>
  <c r="W59"/>
  <c r="W65" s="1"/>
  <c r="U59"/>
  <c r="U65" s="1"/>
  <c r="T59"/>
  <c r="T65" s="1"/>
  <c r="S59"/>
  <c r="AE59" s="1"/>
  <c r="AQ59" s="1"/>
  <c r="G59" s="1"/>
  <c r="O59"/>
  <c r="O65" s="1"/>
  <c r="N59"/>
  <c r="N65" s="1"/>
  <c r="L59"/>
  <c r="L65" s="1"/>
  <c r="K59"/>
  <c r="K65" s="1"/>
  <c r="I59"/>
  <c r="I65" s="1"/>
  <c r="R65" s="1"/>
  <c r="H59"/>
  <c r="H65" s="1"/>
  <c r="Q65" s="1"/>
  <c r="AC65" s="1"/>
  <c r="AO65" s="1"/>
  <c r="E65" s="1"/>
  <c r="S58"/>
  <c r="AE58" s="1"/>
  <c r="AQ58" s="1"/>
  <c r="G58" s="1"/>
  <c r="AY57"/>
  <c r="AY63" s="1"/>
  <c r="AX57"/>
  <c r="AX63" s="1"/>
  <c r="AV57"/>
  <c r="AV63" s="1"/>
  <c r="AU57"/>
  <c r="AU63" s="1"/>
  <c r="AS57"/>
  <c r="AS63" s="1"/>
  <c r="AR57"/>
  <c r="AR63" s="1"/>
  <c r="AM57"/>
  <c r="AM63" s="1"/>
  <c r="AL57"/>
  <c r="AL63" s="1"/>
  <c r="AJ57"/>
  <c r="AJ63" s="1"/>
  <c r="AI57"/>
  <c r="AI63" s="1"/>
  <c r="AG57"/>
  <c r="AG63" s="1"/>
  <c r="AF57"/>
  <c r="AF63" s="1"/>
  <c r="AA57"/>
  <c r="AA63" s="1"/>
  <c r="Z57"/>
  <c r="Z63" s="1"/>
  <c r="X57"/>
  <c r="X63" s="1"/>
  <c r="W57"/>
  <c r="W63" s="1"/>
  <c r="U57"/>
  <c r="U63" s="1"/>
  <c r="T57"/>
  <c r="T63" s="1"/>
  <c r="S57"/>
  <c r="AE57" s="1"/>
  <c r="O57"/>
  <c r="O63" s="1"/>
  <c r="N57"/>
  <c r="N63" s="1"/>
  <c r="L57"/>
  <c r="L63" s="1"/>
  <c r="K57"/>
  <c r="K63" s="1"/>
  <c r="I57"/>
  <c r="I63" s="1"/>
  <c r="H57"/>
  <c r="H63" s="1"/>
  <c r="AY56"/>
  <c r="AY62" s="1"/>
  <c r="AX56"/>
  <c r="AX62" s="1"/>
  <c r="AV56"/>
  <c r="AV62" s="1"/>
  <c r="AU56"/>
  <c r="AU62" s="1"/>
  <c r="AS56"/>
  <c r="AS62" s="1"/>
  <c r="AR56"/>
  <c r="AR62" s="1"/>
  <c r="AM56"/>
  <c r="AM62" s="1"/>
  <c r="AL56"/>
  <c r="AL62" s="1"/>
  <c r="AJ56"/>
  <c r="AJ62" s="1"/>
  <c r="AI56"/>
  <c r="AI62" s="1"/>
  <c r="AG56"/>
  <c r="AG62" s="1"/>
  <c r="AF56"/>
  <c r="AF62" s="1"/>
  <c r="AA56"/>
  <c r="AA62" s="1"/>
  <c r="Z56"/>
  <c r="Z62" s="1"/>
  <c r="X56"/>
  <c r="X62" s="1"/>
  <c r="W56"/>
  <c r="W62" s="1"/>
  <c r="U56"/>
  <c r="U62" s="1"/>
  <c r="T56"/>
  <c r="T62" s="1"/>
  <c r="S56"/>
  <c r="AE56" s="1"/>
  <c r="AQ56" s="1"/>
  <c r="G56" s="1"/>
  <c r="O56"/>
  <c r="O62" s="1"/>
  <c r="N56"/>
  <c r="N62" s="1"/>
  <c r="L56"/>
  <c r="L62" s="1"/>
  <c r="K56"/>
  <c r="K62" s="1"/>
  <c r="I56"/>
  <c r="I62" s="1"/>
  <c r="R62" s="1"/>
  <c r="AD62" s="1"/>
  <c r="AP62" s="1"/>
  <c r="F62" s="1"/>
  <c r="H56"/>
  <c r="H62" s="1"/>
  <c r="Q62" s="1"/>
  <c r="AZ55"/>
  <c r="AW55"/>
  <c r="AT55"/>
  <c r="AN55"/>
  <c r="AK55"/>
  <c r="AH55"/>
  <c r="AB55"/>
  <c r="Y55"/>
  <c r="V55"/>
  <c r="P55"/>
  <c r="M55"/>
  <c r="J55"/>
  <c r="S54"/>
  <c r="AE54" s="1"/>
  <c r="AQ54" s="1"/>
  <c r="G54" s="1"/>
  <c r="R54"/>
  <c r="AD54" s="1"/>
  <c r="AP54" s="1"/>
  <c r="F54" s="1"/>
  <c r="Q54"/>
  <c r="AC54" s="1"/>
  <c r="AO54" s="1"/>
  <c r="E54" s="1"/>
  <c r="S53"/>
  <c r="AE53" s="1"/>
  <c r="AQ53" s="1"/>
  <c r="G53" s="1"/>
  <c r="R53"/>
  <c r="AD53" s="1"/>
  <c r="AP53" s="1"/>
  <c r="F53" s="1"/>
  <c r="Q53"/>
  <c r="AC53" s="1"/>
  <c r="AO53" s="1"/>
  <c r="E53" s="1"/>
  <c r="S52"/>
  <c r="AE52" s="1"/>
  <c r="R52"/>
  <c r="AD52" s="1"/>
  <c r="Q52"/>
  <c r="AC52" s="1"/>
  <c r="S51"/>
  <c r="AE51" s="1"/>
  <c r="AQ51" s="1"/>
  <c r="G51" s="1"/>
  <c r="R51"/>
  <c r="AD51" s="1"/>
  <c r="AP51" s="1"/>
  <c r="F51" s="1"/>
  <c r="Q51"/>
  <c r="AC51" s="1"/>
  <c r="AO51" s="1"/>
  <c r="E51" s="1"/>
  <c r="AZ50"/>
  <c r="AY50"/>
  <c r="AX50"/>
  <c r="AW50"/>
  <c r="AV50"/>
  <c r="AU50"/>
  <c r="AT50"/>
  <c r="AS50"/>
  <c r="AR50"/>
  <c r="AN50"/>
  <c r="AM50"/>
  <c r="AL50"/>
  <c r="AK50"/>
  <c r="AJ50"/>
  <c r="AI50"/>
  <c r="AH50"/>
  <c r="AG50"/>
  <c r="AF50"/>
  <c r="AB50"/>
  <c r="AA50"/>
  <c r="Z50"/>
  <c r="Y50"/>
  <c r="X50"/>
  <c r="W50"/>
  <c r="V50"/>
  <c r="U50"/>
  <c r="T50"/>
  <c r="P50"/>
  <c r="O50"/>
  <c r="N50"/>
  <c r="M50"/>
  <c r="L50"/>
  <c r="K50"/>
  <c r="J50"/>
  <c r="I50"/>
  <c r="H50"/>
  <c r="R50" l="1"/>
  <c r="R71"/>
  <c r="S55"/>
  <c r="R66"/>
  <c r="R76"/>
  <c r="AP52"/>
  <c r="AP50" s="1"/>
  <c r="AD50"/>
  <c r="AP73"/>
  <c r="F73" s="1"/>
  <c r="F71" s="1"/>
  <c r="AD71"/>
  <c r="AP68"/>
  <c r="F68" s="1"/>
  <c r="F66" s="1"/>
  <c r="AD66"/>
  <c r="AP78"/>
  <c r="F78" s="1"/>
  <c r="F76" s="1"/>
  <c r="AD76"/>
  <c r="Q50"/>
  <c r="S50"/>
  <c r="AC50"/>
  <c r="AO52"/>
  <c r="AE50"/>
  <c r="AQ52"/>
  <c r="AE55"/>
  <c r="AQ57"/>
  <c r="F52"/>
  <c r="F50" s="1"/>
  <c r="R63"/>
  <c r="AE61"/>
  <c r="AQ63"/>
  <c r="AP66"/>
  <c r="AP76"/>
  <c r="AC62"/>
  <c r="AO62" s="1"/>
  <c r="E62" s="1"/>
  <c r="AD65"/>
  <c r="AP65" s="1"/>
  <c r="F65" s="1"/>
  <c r="Q63"/>
  <c r="AC66"/>
  <c r="AO68"/>
  <c r="AE66"/>
  <c r="AQ68"/>
  <c r="AC71"/>
  <c r="AO73"/>
  <c r="AE71"/>
  <c r="AQ73"/>
  <c r="AC76"/>
  <c r="AO78"/>
  <c r="AE76"/>
  <c r="AQ78"/>
  <c r="Q56"/>
  <c r="AC56" s="1"/>
  <c r="AO56" s="1"/>
  <c r="E56" s="1"/>
  <c r="Q57"/>
  <c r="Q59"/>
  <c r="AC59" s="1"/>
  <c r="AO59" s="1"/>
  <c r="E59" s="1"/>
  <c r="R56"/>
  <c r="AD56" s="1"/>
  <c r="AP56" s="1"/>
  <c r="F56" s="1"/>
  <c r="R57"/>
  <c r="R59"/>
  <c r="AD59" s="1"/>
  <c r="AP59" s="1"/>
  <c r="F59" s="1"/>
  <c r="Q66"/>
  <c r="S66"/>
  <c r="Q71"/>
  <c r="S71"/>
  <c r="Q76"/>
  <c r="S76"/>
  <c r="AP71" l="1"/>
  <c r="AC57"/>
  <c r="G78"/>
  <c r="G76" s="1"/>
  <c r="AQ76"/>
  <c r="E78"/>
  <c r="E76" s="1"/>
  <c r="AO76"/>
  <c r="G73"/>
  <c r="G71" s="1"/>
  <c r="AQ71"/>
  <c r="E73"/>
  <c r="E71" s="1"/>
  <c r="AO71"/>
  <c r="G68"/>
  <c r="G66" s="1"/>
  <c r="AQ66"/>
  <c r="E68"/>
  <c r="E66" s="1"/>
  <c r="AO66"/>
  <c r="G63"/>
  <c r="G61" s="1"/>
  <c r="AQ61"/>
  <c r="G57"/>
  <c r="G55" s="1"/>
  <c r="AQ55"/>
  <c r="G52"/>
  <c r="G50" s="1"/>
  <c r="AQ50"/>
  <c r="E52"/>
  <c r="E50" s="1"/>
  <c r="AO50"/>
  <c r="AC63"/>
  <c r="AD63"/>
  <c r="AD57"/>
  <c r="AP57" l="1"/>
  <c r="AP63"/>
  <c r="AO63"/>
  <c r="AO57"/>
  <c r="E57" l="1"/>
  <c r="E63"/>
  <c r="F63"/>
  <c r="F57"/>
  <c r="AZ85" l="1"/>
  <c r="AW85"/>
  <c r="AT85"/>
  <c r="AP85"/>
  <c r="AN85"/>
  <c r="AK85"/>
  <c r="AH85"/>
  <c r="AB85"/>
  <c r="Y85"/>
  <c r="V85"/>
  <c r="R85"/>
  <c r="Q85"/>
  <c r="AC85" s="1"/>
  <c r="AO85" s="1"/>
  <c r="E85" s="1"/>
  <c r="P85"/>
  <c r="M85"/>
  <c r="J85"/>
  <c r="F85"/>
  <c r="G85" s="1"/>
  <c r="S47"/>
  <c r="AE47" s="1"/>
  <c r="R47"/>
  <c r="AD47" s="1"/>
  <c r="Q47"/>
  <c r="AC47" s="1"/>
  <c r="S46"/>
  <c r="AE46" s="1"/>
  <c r="AQ46" s="1"/>
  <c r="G46" s="1"/>
  <c r="R46"/>
  <c r="AD46" s="1"/>
  <c r="AP46" s="1"/>
  <c r="F46" s="1"/>
  <c r="Q46"/>
  <c r="AC46" s="1"/>
  <c r="AO46" s="1"/>
  <c r="E46" s="1"/>
  <c r="AZ45"/>
  <c r="AW45"/>
  <c r="AT45"/>
  <c r="AN45"/>
  <c r="AK45"/>
  <c r="AH45"/>
  <c r="AB45"/>
  <c r="AY43"/>
  <c r="AX43"/>
  <c r="AV43"/>
  <c r="AV40" s="1"/>
  <c r="AU43"/>
  <c r="AS43"/>
  <c r="AS40" s="1"/>
  <c r="AR43"/>
  <c r="AM43"/>
  <c r="AM40" s="1"/>
  <c r="AL43"/>
  <c r="AJ43"/>
  <c r="AI43"/>
  <c r="AG43"/>
  <c r="AG40" s="1"/>
  <c r="AF43"/>
  <c r="AA43"/>
  <c r="AA40" s="1"/>
  <c r="Z43"/>
  <c r="X43"/>
  <c r="X40" s="1"/>
  <c r="W43"/>
  <c r="T43"/>
  <c r="O43"/>
  <c r="N43"/>
  <c r="N40" s="1"/>
  <c r="L43"/>
  <c r="K43"/>
  <c r="K40" s="1"/>
  <c r="I43"/>
  <c r="H43"/>
  <c r="H40" s="1"/>
  <c r="S42"/>
  <c r="AE42" s="1"/>
  <c r="R42"/>
  <c r="AD42" s="1"/>
  <c r="Q42"/>
  <c r="AC42" s="1"/>
  <c r="S41"/>
  <c r="AE41" s="1"/>
  <c r="AQ41" s="1"/>
  <c r="R41"/>
  <c r="AD41" s="1"/>
  <c r="AP41" s="1"/>
  <c r="Q41"/>
  <c r="AC41" s="1"/>
  <c r="AO41" s="1"/>
  <c r="AZ40"/>
  <c r="AY40"/>
  <c r="AX40"/>
  <c r="AW40"/>
  <c r="AU40"/>
  <c r="AT40"/>
  <c r="AR40"/>
  <c r="AN40"/>
  <c r="AL40"/>
  <c r="AK40"/>
  <c r="AJ40"/>
  <c r="AI40"/>
  <c r="AH40"/>
  <c r="AF40"/>
  <c r="AB40"/>
  <c r="Z40"/>
  <c r="Y40"/>
  <c r="W40"/>
  <c r="U40"/>
  <c r="T40"/>
  <c r="S40"/>
  <c r="O40"/>
  <c r="L40"/>
  <c r="I40"/>
  <c r="V38"/>
  <c r="S38"/>
  <c r="R38"/>
  <c r="R43" s="1"/>
  <c r="Q38"/>
  <c r="AC38" s="1"/>
  <c r="S37"/>
  <c r="AE37" s="1"/>
  <c r="R37"/>
  <c r="AD37" s="1"/>
  <c r="Q37"/>
  <c r="AC37" s="1"/>
  <c r="S36"/>
  <c r="AE36" s="1"/>
  <c r="AQ36" s="1"/>
  <c r="G36" s="1"/>
  <c r="R36"/>
  <c r="AD36" s="1"/>
  <c r="AP36" s="1"/>
  <c r="F36" s="1"/>
  <c r="Q36"/>
  <c r="AC36" s="1"/>
  <c r="AO36" s="1"/>
  <c r="E36" s="1"/>
  <c r="AZ35"/>
  <c r="AY35"/>
  <c r="AX35"/>
  <c r="AW35"/>
  <c r="AV35"/>
  <c r="AU35"/>
  <c r="AT35"/>
  <c r="AS35"/>
  <c r="AR35"/>
  <c r="AN35"/>
  <c r="AM35"/>
  <c r="AL35"/>
  <c r="AK35"/>
  <c r="AJ35"/>
  <c r="AI35"/>
  <c r="AH35"/>
  <c r="AG35"/>
  <c r="AF35"/>
  <c r="AB35"/>
  <c r="AA35"/>
  <c r="Z35"/>
  <c r="Y35"/>
  <c r="X35"/>
  <c r="W35"/>
  <c r="V35"/>
  <c r="U35"/>
  <c r="T35"/>
  <c r="R35"/>
  <c r="P35"/>
  <c r="O35"/>
  <c r="N35"/>
  <c r="M35"/>
  <c r="L35"/>
  <c r="K35"/>
  <c r="J35"/>
  <c r="I35"/>
  <c r="H35"/>
  <c r="AY32"/>
  <c r="AX32"/>
  <c r="AV32"/>
  <c r="AV29" s="1"/>
  <c r="AU32"/>
  <c r="AU29" s="1"/>
  <c r="AS32"/>
  <c r="AS29" s="1"/>
  <c r="AR32"/>
  <c r="AM32"/>
  <c r="AL32"/>
  <c r="AL29" s="1"/>
  <c r="AJ32"/>
  <c r="AJ29" s="1"/>
  <c r="AI32"/>
  <c r="AI29" s="1"/>
  <c r="AG32"/>
  <c r="AF32"/>
  <c r="AF29" s="1"/>
  <c r="AA32"/>
  <c r="AA29" s="1"/>
  <c r="X32"/>
  <c r="X29" s="1"/>
  <c r="U32"/>
  <c r="O32"/>
  <c r="O29" s="1"/>
  <c r="L32"/>
  <c r="L29" s="1"/>
  <c r="I32"/>
  <c r="H32"/>
  <c r="S31"/>
  <c r="AE31" s="1"/>
  <c r="R31"/>
  <c r="AD31" s="1"/>
  <c r="Q31"/>
  <c r="AC31" s="1"/>
  <c r="S30"/>
  <c r="AE30" s="1"/>
  <c r="AQ30" s="1"/>
  <c r="R30"/>
  <c r="AD30" s="1"/>
  <c r="AP30" s="1"/>
  <c r="Q30"/>
  <c r="AC30" s="1"/>
  <c r="AO30" s="1"/>
  <c r="AZ29"/>
  <c r="AY29"/>
  <c r="AX29"/>
  <c r="AW29"/>
  <c r="AT29"/>
  <c r="AR29"/>
  <c r="AN29"/>
  <c r="AM29"/>
  <c r="AG29"/>
  <c r="U29"/>
  <c r="I29"/>
  <c r="H29"/>
  <c r="AZ27"/>
  <c r="AZ24" s="1"/>
  <c r="AW27"/>
  <c r="AT27"/>
  <c r="AT24" s="1"/>
  <c r="AN27"/>
  <c r="AK27"/>
  <c r="AH27"/>
  <c r="Z27"/>
  <c r="Z32" s="1"/>
  <c r="Z29" s="1"/>
  <c r="W27"/>
  <c r="Y27" s="1"/>
  <c r="Y24" s="1"/>
  <c r="T27"/>
  <c r="T32" s="1"/>
  <c r="T29" s="1"/>
  <c r="R27"/>
  <c r="N27"/>
  <c r="N32" s="1"/>
  <c r="N29" s="1"/>
  <c r="K27"/>
  <c r="J27"/>
  <c r="J24" s="1"/>
  <c r="S26"/>
  <c r="AE26" s="1"/>
  <c r="R26"/>
  <c r="AD26" s="1"/>
  <c r="AP26" s="1"/>
  <c r="F26" s="1"/>
  <c r="Q26"/>
  <c r="AC26" s="1"/>
  <c r="S25"/>
  <c r="AE25" s="1"/>
  <c r="AQ25" s="1"/>
  <c r="R25"/>
  <c r="AD25" s="1"/>
  <c r="AP25" s="1"/>
  <c r="Q25"/>
  <c r="AC25" s="1"/>
  <c r="AO25" s="1"/>
  <c r="AY24"/>
  <c r="AX24"/>
  <c r="AW24"/>
  <c r="AV24"/>
  <c r="AU24"/>
  <c r="AS24"/>
  <c r="AR24"/>
  <c r="AN24"/>
  <c r="AM24"/>
  <c r="AL24"/>
  <c r="AJ24"/>
  <c r="AI24"/>
  <c r="AG24"/>
  <c r="AF24"/>
  <c r="AH24" s="1"/>
  <c r="AA24"/>
  <c r="Z24"/>
  <c r="X24"/>
  <c r="W24"/>
  <c r="U24"/>
  <c r="T24"/>
  <c r="L24"/>
  <c r="K24"/>
  <c r="I24"/>
  <c r="H24"/>
  <c r="AP22"/>
  <c r="R22"/>
  <c r="AD22" s="1"/>
  <c r="Q22"/>
  <c r="AC22" s="1"/>
  <c r="AO22" s="1"/>
  <c r="E22" s="1"/>
  <c r="S21"/>
  <c r="AE21" s="1"/>
  <c r="AQ21" s="1"/>
  <c r="G21" s="1"/>
  <c r="R21"/>
  <c r="AD21" s="1"/>
  <c r="Q21"/>
  <c r="AC21" s="1"/>
  <c r="S20"/>
  <c r="AE20" s="1"/>
  <c r="AQ20" s="1"/>
  <c r="R20"/>
  <c r="AD20" s="1"/>
  <c r="AP20" s="1"/>
  <c r="Q20"/>
  <c r="AC20" s="1"/>
  <c r="AO20" s="1"/>
  <c r="AZ19"/>
  <c r="AY19"/>
  <c r="AX19"/>
  <c r="AW19"/>
  <c r="AV19"/>
  <c r="AU19"/>
  <c r="AT19"/>
  <c r="AS19"/>
  <c r="AR19"/>
  <c r="AN19"/>
  <c r="AM19"/>
  <c r="AL19"/>
  <c r="AK19"/>
  <c r="AJ19"/>
  <c r="AI19"/>
  <c r="AH19"/>
  <c r="AG19"/>
  <c r="AF19"/>
  <c r="AB19"/>
  <c r="AA19"/>
  <c r="Z19"/>
  <c r="Y19"/>
  <c r="X19"/>
  <c r="W19"/>
  <c r="V19"/>
  <c r="U19"/>
  <c r="T19"/>
  <c r="R19"/>
  <c r="P19"/>
  <c r="O19"/>
  <c r="N19"/>
  <c r="M19"/>
  <c r="L19"/>
  <c r="K19"/>
  <c r="J19"/>
  <c r="I19"/>
  <c r="H19"/>
  <c r="AZ17"/>
  <c r="AW17"/>
  <c r="AT17"/>
  <c r="AP17"/>
  <c r="AN17"/>
  <c r="AK17"/>
  <c r="AH17"/>
  <c r="AB17"/>
  <c r="Y17"/>
  <c r="V17"/>
  <c r="R17"/>
  <c r="AD17" s="1"/>
  <c r="Q17"/>
  <c r="AC17" s="1"/>
  <c r="P17"/>
  <c r="M17"/>
  <c r="J17"/>
  <c r="F17"/>
  <c r="AZ14"/>
  <c r="AY14"/>
  <c r="AX14"/>
  <c r="AW14"/>
  <c r="AV14"/>
  <c r="AU14"/>
  <c r="AT14"/>
  <c r="AS14"/>
  <c r="AR14"/>
  <c r="AP14"/>
  <c r="AN14"/>
  <c r="AM14"/>
  <c r="AL14"/>
  <c r="AJ14"/>
  <c r="AI14"/>
  <c r="AG14"/>
  <c r="AF14"/>
  <c r="AB14"/>
  <c r="AA14"/>
  <c r="Z14"/>
  <c r="Y14"/>
  <c r="X14"/>
  <c r="W14"/>
  <c r="V14"/>
  <c r="U14"/>
  <c r="T14"/>
  <c r="R14"/>
  <c r="Q14"/>
  <c r="P14"/>
  <c r="O14"/>
  <c r="N14"/>
  <c r="M14"/>
  <c r="L14"/>
  <c r="K14"/>
  <c r="J14"/>
  <c r="I14"/>
  <c r="H14"/>
  <c r="F14"/>
  <c r="AH14" l="1"/>
  <c r="Q19"/>
  <c r="N24"/>
  <c r="R24"/>
  <c r="Q27"/>
  <c r="Q24" s="1"/>
  <c r="P27"/>
  <c r="P24" s="1"/>
  <c r="J29"/>
  <c r="AH32"/>
  <c r="AH29" s="1"/>
  <c r="AK32"/>
  <c r="AK29" s="1"/>
  <c r="Q35"/>
  <c r="S35"/>
  <c r="S85"/>
  <c r="AO21"/>
  <c r="E21" s="1"/>
  <c r="E19" s="1"/>
  <c r="AC19"/>
  <c r="AK14"/>
  <c r="AK24"/>
  <c r="R32"/>
  <c r="R48" s="1"/>
  <c r="I48"/>
  <c r="I58" s="1"/>
  <c r="L48"/>
  <c r="L58" s="1"/>
  <c r="O48"/>
  <c r="O58" s="1"/>
  <c r="AF48"/>
  <c r="AI48"/>
  <c r="AL48"/>
  <c r="AR48"/>
  <c r="AU48"/>
  <c r="AX48"/>
  <c r="AE22"/>
  <c r="AE19" s="1"/>
  <c r="AQ22"/>
  <c r="M27"/>
  <c r="M24" s="1"/>
  <c r="J32"/>
  <c r="P32"/>
  <c r="P29" s="1"/>
  <c r="H48"/>
  <c r="N48"/>
  <c r="X48"/>
  <c r="X58" s="1"/>
  <c r="AA48"/>
  <c r="AG48"/>
  <c r="AJ48"/>
  <c r="AM48"/>
  <c r="AS48"/>
  <c r="AV48"/>
  <c r="AY48"/>
  <c r="AO17"/>
  <c r="AC14"/>
  <c r="F20"/>
  <c r="E20"/>
  <c r="E25"/>
  <c r="G25"/>
  <c r="AO26"/>
  <c r="E26" s="1"/>
  <c r="AQ26"/>
  <c r="G26" s="1"/>
  <c r="E30"/>
  <c r="G30"/>
  <c r="AO31"/>
  <c r="E31" s="1"/>
  <c r="AQ31"/>
  <c r="G31" s="1"/>
  <c r="AO37"/>
  <c r="AC35"/>
  <c r="AQ37"/>
  <c r="R40"/>
  <c r="E41"/>
  <c r="G41"/>
  <c r="AP42"/>
  <c r="F42" s="1"/>
  <c r="AP47"/>
  <c r="AD14"/>
  <c r="AE17"/>
  <c r="AE14" s="1"/>
  <c r="G20"/>
  <c r="AQ19"/>
  <c r="AD19"/>
  <c r="AP21"/>
  <c r="F21" s="1"/>
  <c r="F25"/>
  <c r="Q32"/>
  <c r="Q29" s="1"/>
  <c r="R29"/>
  <c r="F30"/>
  <c r="AP31"/>
  <c r="F31" s="1"/>
  <c r="AP37"/>
  <c r="AC43"/>
  <c r="AC40" s="1"/>
  <c r="AO38"/>
  <c r="F41"/>
  <c r="AO42"/>
  <c r="E42" s="1"/>
  <c r="AQ42"/>
  <c r="G42" s="1"/>
  <c r="J48"/>
  <c r="J45" s="1"/>
  <c r="P48"/>
  <c r="P45" s="1"/>
  <c r="AO47"/>
  <c r="AQ47"/>
  <c r="AQ17"/>
  <c r="AQ14" s="1"/>
  <c r="T48"/>
  <c r="AQ85"/>
  <c r="V32"/>
  <c r="V29" s="1"/>
  <c r="AB32"/>
  <c r="AB29" s="1"/>
  <c r="Z48"/>
  <c r="S17"/>
  <c r="S14" s="1"/>
  <c r="K32"/>
  <c r="K29" s="1"/>
  <c r="W32"/>
  <c r="W29" s="1"/>
  <c r="AD38"/>
  <c r="Q43"/>
  <c r="U48"/>
  <c r="U58" s="1"/>
  <c r="AD85"/>
  <c r="AE85" s="1"/>
  <c r="F22"/>
  <c r="G22" s="1"/>
  <c r="S22"/>
  <c r="S19" s="1"/>
  <c r="V27"/>
  <c r="V24" s="1"/>
  <c r="AB27"/>
  <c r="AB24" s="1"/>
  <c r="AD27"/>
  <c r="V43"/>
  <c r="V40" s="1"/>
  <c r="O45" l="1"/>
  <c r="I45"/>
  <c r="X45"/>
  <c r="S27"/>
  <c r="S24" s="1"/>
  <c r="L45"/>
  <c r="AC27"/>
  <c r="AC32" s="1"/>
  <c r="AO19"/>
  <c r="AY45"/>
  <c r="AY58"/>
  <c r="AS45"/>
  <c r="AS58"/>
  <c r="AJ45"/>
  <c r="AJ58"/>
  <c r="AA45"/>
  <c r="AA58"/>
  <c r="N45"/>
  <c r="N58"/>
  <c r="AU45"/>
  <c r="AU58"/>
  <c r="AL45"/>
  <c r="AL58"/>
  <c r="AF45"/>
  <c r="AF58"/>
  <c r="L64"/>
  <c r="L61" s="1"/>
  <c r="L55"/>
  <c r="Y32"/>
  <c r="Y29" s="1"/>
  <c r="U64"/>
  <c r="U61" s="1"/>
  <c r="U55"/>
  <c r="Z45"/>
  <c r="Z58"/>
  <c r="T45"/>
  <c r="T58"/>
  <c r="AV45"/>
  <c r="AV58"/>
  <c r="AM45"/>
  <c r="AM58"/>
  <c r="AG45"/>
  <c r="AG58"/>
  <c r="X64"/>
  <c r="X61" s="1"/>
  <c r="X55"/>
  <c r="H45"/>
  <c r="H58"/>
  <c r="AX45"/>
  <c r="AX58"/>
  <c r="AR45"/>
  <c r="AR58"/>
  <c r="AI45"/>
  <c r="AI58"/>
  <c r="O64"/>
  <c r="O61" s="1"/>
  <c r="O55"/>
  <c r="I64"/>
  <c r="I55"/>
  <c r="R58"/>
  <c r="AD32"/>
  <c r="AP27"/>
  <c r="AE27"/>
  <c r="AE24" s="1"/>
  <c r="AD24"/>
  <c r="AO43"/>
  <c r="E38"/>
  <c r="E43" s="1"/>
  <c r="E40" s="1"/>
  <c r="F37"/>
  <c r="AO27"/>
  <c r="AO24" s="1"/>
  <c r="R45"/>
  <c r="G37"/>
  <c r="E37"/>
  <c r="AO35"/>
  <c r="E17"/>
  <c r="AO14"/>
  <c r="Q48"/>
  <c r="Q45" s="1"/>
  <c r="W48"/>
  <c r="W58" s="1"/>
  <c r="K48"/>
  <c r="K58" s="1"/>
  <c r="S32"/>
  <c r="S29" s="1"/>
  <c r="G19"/>
  <c r="AC24"/>
  <c r="F19"/>
  <c r="V48"/>
  <c r="V45" s="1"/>
  <c r="U45"/>
  <c r="AD43"/>
  <c r="AP38"/>
  <c r="AP35" s="1"/>
  <c r="AE38"/>
  <c r="G47"/>
  <c r="E47"/>
  <c r="F47"/>
  <c r="M32"/>
  <c r="M29" s="1"/>
  <c r="AD35"/>
  <c r="AP19"/>
  <c r="AC29" l="1"/>
  <c r="AC48"/>
  <c r="AC45" s="1"/>
  <c r="W64"/>
  <c r="W61" s="1"/>
  <c r="W55"/>
  <c r="AI64"/>
  <c r="AI61" s="1"/>
  <c r="AI55"/>
  <c r="AR64"/>
  <c r="AR61" s="1"/>
  <c r="AR55"/>
  <c r="AX64"/>
  <c r="AX61" s="1"/>
  <c r="AX55"/>
  <c r="H64"/>
  <c r="H55"/>
  <c r="Q58"/>
  <c r="AG64"/>
  <c r="AG61" s="1"/>
  <c r="AG55"/>
  <c r="AM64"/>
  <c r="AM61" s="1"/>
  <c r="AM55"/>
  <c r="AV64"/>
  <c r="AV61" s="1"/>
  <c r="AV55"/>
  <c r="T64"/>
  <c r="T61" s="1"/>
  <c r="T55"/>
  <c r="Z64"/>
  <c r="Z61" s="1"/>
  <c r="Z55"/>
  <c r="K64"/>
  <c r="K61" s="1"/>
  <c r="K55"/>
  <c r="AD58"/>
  <c r="R55"/>
  <c r="R64"/>
  <c r="I61"/>
  <c r="AF64"/>
  <c r="AF61" s="1"/>
  <c r="AF55"/>
  <c r="AL64"/>
  <c r="AL61" s="1"/>
  <c r="AL55"/>
  <c r="AU64"/>
  <c r="AU61" s="1"/>
  <c r="AU55"/>
  <c r="N64"/>
  <c r="N61" s="1"/>
  <c r="N55"/>
  <c r="AA64"/>
  <c r="AA61" s="1"/>
  <c r="AA55"/>
  <c r="AJ64"/>
  <c r="AJ61" s="1"/>
  <c r="AJ55"/>
  <c r="AS64"/>
  <c r="AS61" s="1"/>
  <c r="AS55"/>
  <c r="AY64"/>
  <c r="AY61" s="1"/>
  <c r="AY55"/>
  <c r="S48"/>
  <c r="S45" s="1"/>
  <c r="F38"/>
  <c r="AP43"/>
  <c r="K45"/>
  <c r="M48"/>
  <c r="M45" s="1"/>
  <c r="E14"/>
  <c r="G17"/>
  <c r="G14" s="1"/>
  <c r="AO40"/>
  <c r="AE32"/>
  <c r="AE29" s="1"/>
  <c r="AD29"/>
  <c r="E35"/>
  <c r="F35"/>
  <c r="AQ38"/>
  <c r="AQ35" s="1"/>
  <c r="AE35"/>
  <c r="AD48"/>
  <c r="AE43"/>
  <c r="AE40" s="1"/>
  <c r="AD40"/>
  <c r="W45"/>
  <c r="Y48"/>
  <c r="Y45" s="1"/>
  <c r="AO32"/>
  <c r="AO29" s="1"/>
  <c r="E27"/>
  <c r="AP32"/>
  <c r="AQ27"/>
  <c r="AQ24" s="1"/>
  <c r="F27"/>
  <c r="AP24"/>
  <c r="AC58" l="1"/>
  <c r="Q55"/>
  <c r="Q64"/>
  <c r="H61"/>
  <c r="AD64"/>
  <c r="R61"/>
  <c r="AP58"/>
  <c r="AD55"/>
  <c r="E32"/>
  <c r="E24"/>
  <c r="AE48"/>
  <c r="AE45" s="1"/>
  <c r="AD45"/>
  <c r="F43"/>
  <c r="G38"/>
  <c r="G35" s="1"/>
  <c r="AO48"/>
  <c r="AO45" s="1"/>
  <c r="F32"/>
  <c r="G27"/>
  <c r="G24" s="1"/>
  <c r="F24"/>
  <c r="AQ32"/>
  <c r="AQ29" s="1"/>
  <c r="AP29"/>
  <c r="AP48"/>
  <c r="AQ43"/>
  <c r="AQ40" s="1"/>
  <c r="AP40"/>
  <c r="F58" l="1"/>
  <c r="F55" s="1"/>
  <c r="AP55"/>
  <c r="AP64"/>
  <c r="AD61"/>
  <c r="AC64"/>
  <c r="Q61"/>
  <c r="AO58"/>
  <c r="AC55"/>
  <c r="AQ48"/>
  <c r="AQ45" s="1"/>
  <c r="AP45"/>
  <c r="F48"/>
  <c r="G43"/>
  <c r="G40" s="1"/>
  <c r="F40"/>
  <c r="E29"/>
  <c r="E48"/>
  <c r="E45" s="1"/>
  <c r="G32"/>
  <c r="G29" s="1"/>
  <c r="F29"/>
  <c r="E58" l="1"/>
  <c r="E55" s="1"/>
  <c r="AO55"/>
  <c r="AO64"/>
  <c r="AC61"/>
  <c r="F64"/>
  <c r="F61" s="1"/>
  <c r="AP61"/>
  <c r="G48"/>
  <c r="G45" s="1"/>
  <c r="F45"/>
  <c r="E64" l="1"/>
  <c r="E61" s="1"/>
  <c r="AO61"/>
</calcChain>
</file>

<file path=xl/sharedStrings.xml><?xml version="1.0" encoding="utf-8"?>
<sst xmlns="http://schemas.openxmlformats.org/spreadsheetml/2006/main" count="190" uniqueCount="81">
  <si>
    <t>формирования, утверждения, корректировки и реализации</t>
  </si>
  <si>
    <t xml:space="preserve">№ </t>
  </si>
  <si>
    <t>Источники финансирования</t>
  </si>
  <si>
    <t>в том числе:</t>
  </si>
  <si>
    <t>1 квартал</t>
  </si>
  <si>
    <t>1 полугодие</t>
  </si>
  <si>
    <t>9 месяцев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</si>
  <si>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</si>
  <si>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</si>
  <si>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План</t>
  </si>
  <si>
    <t>Факт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</si>
  <si>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</si>
  <si>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</si>
  <si>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</si>
  <si>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</si>
  <si>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</si>
  <si>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</si>
  <si>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</si>
  <si>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</si>
  <si>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</si>
  <si>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</si>
  <si>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</si>
  <si>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</si>
  <si>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</si>
  <si>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Исполнение,%</t>
  </si>
  <si>
    <t>1.</t>
  </si>
  <si>
    <t>1.1.</t>
  </si>
  <si>
    <t>Подпрограмма I "Организация бюджетного процесса в муниципальном образовании"</t>
  </si>
  <si>
    <t>Организация планирования, исполнения бюджета городского округа и формирование отчетности об исполнении бюджета городского округа</t>
  </si>
  <si>
    <t xml:space="preserve">Комитет по финансам </t>
  </si>
  <si>
    <t>1.2.</t>
  </si>
  <si>
    <t>Подпрограмма II "Обеспечение сбалансированности местного бюджета, повышение качества управления муниципальными финансами"</t>
  </si>
  <si>
    <t>Справочно:</t>
  </si>
  <si>
    <t>Исполнение расходных обязательств предыдущих лет, возникших на основании муниципальных контрактов, заключенных в рамках реализации мероприятий муниципальной программы</t>
  </si>
  <si>
    <t>Комитет по финансам</t>
  </si>
  <si>
    <t>Ответственный исполнитель (соисполнитель)</t>
  </si>
  <si>
    <t>муниципальной программы:</t>
  </si>
  <si>
    <t xml:space="preserve">           Комитет по финансам администрации города Урай</t>
  </si>
  <si>
    <t>ОТЧЕТ</t>
  </si>
  <si>
    <t>Согласовано:</t>
  </si>
  <si>
    <t>Исполнение по расходам на обеспечение деятельности Комитета по финансам администрации г.Урай осуществляется в соответствии с утвержденной бюджетной сметой учреждения на 2019 год.</t>
  </si>
  <si>
    <t>Исполнение муниципального контракта на оказание услуг по модернизации ПО АС "Бюджет" (обязательства 2018 года)</t>
  </si>
  <si>
    <t>Исполнитель: В.В.Подойникова, тел: 29577 (124)</t>
  </si>
  <si>
    <t>2.</t>
  </si>
  <si>
    <t>1.3.</t>
  </si>
  <si>
    <t>2.1.</t>
  </si>
  <si>
    <t>Организация планирования, исполнения бюджета городского округа и формирование отчетности об исполнении бюджета городского округа (1,2)</t>
  </si>
  <si>
    <t>Соблюдение норм Бюджетного  кодекса Российской Федерации (статьи 81,111,184.1) (1)</t>
  </si>
  <si>
    <t>Итого по подпрограмме I:</t>
  </si>
  <si>
    <t>Итого по подпрограмме II:</t>
  </si>
  <si>
    <t>Всего по муниципальной программе:</t>
  </si>
  <si>
    <t>всего:</t>
  </si>
  <si>
    <t>федеральный бюджет</t>
  </si>
  <si>
    <t>местный бюджет</t>
  </si>
  <si>
    <t>иные источники финансирования</t>
  </si>
  <si>
    <t>Комитет по финансам / главные распорядители бюджетных средств, органы администрации города Урай, осуществляющие от имени администрации города Урай часть функций и полномочий учредителя муниципальных учреждений города, главные администраторы доходов бюджета</t>
  </si>
  <si>
    <t>Комитет по финансам / главные распорядители бюджетных средств, органы администрации города Урай, осуществляющие от имени администрации города Урай часть функций и полномочий учредителя муниципальных учреждений города, главные администраторы доходов бюджета, органы администрации города Урай</t>
  </si>
  <si>
    <t>бюджет Ханты-Мансийского автономного округа-Югры</t>
  </si>
  <si>
    <t xml:space="preserve">
Реализация мер, направленных на повышение эффективности использования бюджетных средств и увеличения налоговых и неналоговых доходов (3,4,5)</t>
  </si>
  <si>
    <r>
      <t xml:space="preserve">о ходе исполнения комплексного плана (сетевого графика) реализации муниципальной программы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 за </t>
    </r>
    <r>
      <rPr>
        <b/>
        <u/>
        <sz val="12"/>
        <rFont val="Times New Roman"/>
        <family val="1"/>
        <charset val="204"/>
      </rPr>
      <t xml:space="preserve"> 2019 год</t>
    </r>
  </si>
  <si>
    <t>Формирование и исполнение бюджета городского округа осуществляется в соответствии с требованиями и нормами бюджетного законодательства. 1) Соблюдены нормы ст.81 БК РФ (средства резервного фонда администрации г.Урай предусмотрены на финансовое обеспечение непредвиденных расходов, необходимость в которых может возникнуть после принятия бюджета). Резервный фонд на 2019 год утвержден в объеме 5 000,0 тыс.руб. В течение года из резервного фонда выделены средства в сумме 4 049,5 тыс.рублей (для исполнения решений суда, оплату административных штрафов, возмещение фактически произведенных и документально подтвержденных затрат на приобретение ветеринарных и биологических препаратов, упаковочных материалов для молока и молокопродуктов). 2) Соблюдены нормы ст.111 БК РФ (предусмотрены средства на обслуживание муниципального долга на случай привлечения кредитов на покрытие дефицита и кассового разрыва, возникающего при исполнении бюджета, в т.ч. на обеспечение исполнения муниципальной гарантии, в сумме 1 876,5 тыс.руб.)</t>
  </si>
  <si>
    <t>Инвестиции в объекты муниципальной собстенности</t>
  </si>
  <si>
    <t>Прочие расходы</t>
  </si>
  <si>
    <t>В том числе:</t>
  </si>
  <si>
    <t>Соисполнитель 1 (Главные распорядители бюджетных средств, органы администрации города Урай, осуществляющие от имени администрации города Урай часть функций и полномочий учредителя муниципальных учреждений города Урай)</t>
  </si>
  <si>
    <t>Соисполнитель 2 (Главные администраторы доходов бюджета)</t>
  </si>
  <si>
    <t>Соисполнитель 3 (Органы администрации города Урай)</t>
  </si>
  <si>
    <t>Таблица 1 Приложения</t>
  </si>
  <si>
    <t>Не полное освоение плановых назначений в результате наличия в течение года вакансий в количестве 3-х единиц. Экономия расходов по услугам связи в связи с использованием виртуальной АТС.</t>
  </si>
  <si>
    <t>Обеспечение деятельности Комитета по финансам администрации города Урай (2)</t>
  </si>
  <si>
    <r>
      <t>" 20 "января 20</t>
    </r>
    <r>
      <rPr>
        <b/>
        <u/>
        <sz val="12"/>
        <rFont val="Times New Roman"/>
        <family val="1"/>
        <charset val="204"/>
      </rPr>
      <t>20</t>
    </r>
    <r>
      <rPr>
        <b/>
        <sz val="12"/>
        <rFont val="Times New Roman"/>
        <family val="1"/>
        <charset val="204"/>
      </rPr>
      <t xml:space="preserve"> г.  подпись___________________ С.Е.Щепелина</t>
    </r>
  </si>
  <si>
    <t>___________________ И.В.Хусаинова</t>
  </si>
  <si>
    <t xml:space="preserve">При исполнении бюджета кредитные средства не привлекались. Неисполнение расходов, предусмотренных решением о бюджете на обслуживание муниципального долга, в сумме 1 876,5 тыс.руб. обусловлено отсутствием долговых обязательств у муниципального образования по состоянию на 01.01.2020 года. Невостребованный остаток средств резервного фонда администрации города Урай на конец отчетного года - 950,5 тыс.руб. </t>
  </si>
  <si>
    <t xml:space="preserve">Обеспечено своевременное и качественное предоставление годового отчета за 2018 год, месячной, квартальной отчетности 2019 года в Департамент финансов, отраслевые Департаменты автономного округа. Формирование и исполнение бюджета городского округа осуществляется в соответствии с требованиями бюджетного законодательства с применением специализированного программного обеспечения. Бюджетные ассигнования в сумме 2 306,7 тыс.рублей предусмотрены и направлены на оплату услуг по сопровождению АС «Бюджет». </t>
  </si>
  <si>
    <t xml:space="preserve">На 01.01.2020 года налоговые и неналоговые доходы исполнены в сумме 907974,8тыс.рублей, или 101,9%  к уточненному годовому плану и на 114,1% к первоначальному плану. Средства в сумме 82,9 тыс.рублей предусмотрены и направлены в целях повышения собираемости налогов, поступающих в бюджет города Урай, на размещение информации (на бланках коммунальных платежей жителей), информирование населения города о сроках уплаты имущественных налогов путем размещения информации на телевидении в виде бегущей строки на каналах СТС и ТНТ, закуп программного обеспечения для организации работы по анализу налоговой задолженности («Колибри-Финансы», «Муниципальные образования»).  </t>
  </si>
  <si>
    <t>к Порядку принятия решения о разработке муниципальных программ</t>
  </si>
  <si>
    <t>муниципального образования городской округ город Урай, их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</si>
  <si>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</si>
  <si>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</si>
  <si>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рублей)</t>
  </si>
  <si>
    <t>Ответственный исполнитель (Комитет по финансам)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</si>
</sst>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4" fillId="0" borderId="1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2" xfId="1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/>
    </xf>
    <xf numFmtId="164" fontId="7" fillId="0" borderId="2" xfId="1" applyNumberFormat="1" applyFont="1" applyFill="1" applyBorder="1" applyAlignment="1">
      <alignment horizontal="right" vertical="center" wrapText="1"/>
    </xf>
    <xf numFmtId="164" fontId="7" fillId="2" borderId="3" xfId="1" applyNumberFormat="1" applyFont="1" applyFill="1" applyBorder="1" applyAlignment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5" xfId="1" applyNumberFormat="1" applyFont="1" applyFill="1" applyBorder="1" applyAlignment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43" fontId="3" fillId="0" borderId="0" xfId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2" xfId="1" applyNumberFormat="1" applyFont="1" applyFill="1" applyBorder="1" applyAlignment="1">
      <alignment horizontal="right" vertical="center" wrapText="1"/>
    </xf>
    <xf numFmtId="164" fontId="7" fillId="3" borderId="5" xfId="1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" xfId="0" applyNumberFormat="1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64" fontId="6" fillId="0" borderId="0" xfId="0" applyNumberFormat="1" applyFont="1" applyFill="1" applyBorder="1" applyAlignment="1">
      <alignment horizontal="right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left" vertical="top" wrapText="1"/>
    </xf>
    <xf numFmtId="164" fontId="6" fillId="0" borderId="8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6" fillId="0" borderId="13" xfId="0" applyNumberFormat="1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164" fontId="6" fillId="2" borderId="10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6" fillId="2" borderId="7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left" vertical="top" wrapText="1"/>
    </xf>
    <xf numFmtId="164" fontId="6" fillId="2" borderId="7" xfId="0" applyNumberFormat="1" applyFont="1" applyFill="1" applyBorder="1" applyAlignment="1">
      <alignment horizontal="left" vertical="top" wrapText="1"/>
    </xf>
    <xf numFmtId="164" fontId="6" fillId="2" borderId="6" xfId="0" applyNumberFormat="1" applyFont="1" applyFill="1" applyBorder="1" applyAlignment="1">
      <alignment horizontal="left" vertical="top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2" borderId="7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top"/>
    </xf>
    <xf numFmtId="164" fontId="6" fillId="2" borderId="7" xfId="0" applyNumberFormat="1" applyFont="1" applyFill="1" applyBorder="1" applyAlignment="1">
      <alignment horizontal="center" vertical="top"/>
    </xf>
    <xf numFmtId="164" fontId="6" fillId="2" borderId="6" xfId="0" applyNumberFormat="1" applyFont="1" applyFill="1" applyBorder="1" applyAlignment="1">
      <alignment horizontal="center" vertical="top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2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left" vertical="top" wrapText="1"/>
    </xf>
    <xf numFmtId="164" fontId="6" fillId="0" borderId="7" xfId="0" applyNumberFormat="1" applyFont="1" applyFill="1" applyBorder="1" applyAlignment="1">
      <alignment horizontal="left" vertical="top" wrapText="1"/>
    </xf>
    <xf numFmtId="164" fontId="6" fillId="0" borderId="6" xfId="0" applyNumberFormat="1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1"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8"/>
  <sheetViews>
    <sheetView tabSelected="1" zoomScale="60" zoomScaleNormal="60" workbookViewId="0">
      <pane xSplit="3" ySplit="13" topLeftCell="D14" activePane="bottomRight" state="frozen"/>
      <selection pane="topRight" activeCell="D1" sqref="D1"/>
      <selection pane="bottomLeft" activeCell="A15" sqref="A15"/>
      <selection pane="bottomRight" activeCell="D85" sqref="D85"/>
    </sheetView>
  </sheetViews>
  <sheetFormatPr defaultColWidth="9.109375" defaultRowHeight="13.2"/>
  <cols>
    <col min="1" max="1" width="6" style="38" customWidth="1"/>
    <col min="2" max="2" width="27.33203125" style="20" customWidth="1"/>
    <col min="3" max="3" width="46" style="20" customWidth="1"/>
    <col min="4" max="4" width="21.33203125" style="21" customWidth="1"/>
    <col min="5" max="5" width="12.109375" style="22" customWidth="1"/>
    <col min="6" max="6" width="11.33203125" style="22" customWidth="1"/>
    <col min="7" max="7" width="10.44140625" style="23" customWidth="1"/>
    <col min="8" max="10" width="10.6640625" style="20" customWidth="1"/>
    <col min="11" max="16" width="11.33203125" style="20" customWidth="1"/>
    <col min="17" max="19" width="11" style="19" customWidth="1"/>
    <col min="20" max="22" width="11.33203125" style="20" customWidth="1"/>
    <col min="23" max="23" width="11" style="20" customWidth="1"/>
    <col min="24" max="28" width="10.6640625" style="20" customWidth="1"/>
    <col min="29" max="31" width="11" style="19" customWidth="1"/>
    <col min="32" max="40" width="11.109375" style="20" customWidth="1"/>
    <col min="41" max="43" width="10.6640625" style="19" customWidth="1"/>
    <col min="44" max="52" width="10.5546875" style="20" customWidth="1"/>
    <col min="53" max="53" width="80.6640625" style="20" customWidth="1"/>
    <col min="54" max="54" width="47.5546875" style="2" customWidth="1"/>
    <col min="55" max="16384" width="9.109375" style="7"/>
  </cols>
  <sheetData>
    <row r="1" spans="1:54" ht="14.4" customHeight="1">
      <c r="W1" s="125" t="s">
        <v>67</v>
      </c>
      <c r="X1" s="125"/>
      <c r="Y1" s="125"/>
    </row>
    <row r="2" spans="1:54" s="2" customFormat="1" ht="14.4" customHeight="1">
      <c r="A2" s="36"/>
      <c r="T2" s="122" t="s">
        <v>75</v>
      </c>
      <c r="U2" s="122"/>
      <c r="V2" s="122"/>
      <c r="W2" s="122"/>
      <c r="X2" s="122"/>
      <c r="Y2" s="122"/>
      <c r="AA2" s="3"/>
      <c r="AB2" s="3"/>
      <c r="AC2" s="1"/>
      <c r="AD2" s="1"/>
      <c r="AE2" s="1"/>
      <c r="AF2" s="1"/>
      <c r="AG2" s="1"/>
      <c r="AH2" s="1"/>
      <c r="AI2" s="4"/>
      <c r="AJ2" s="4"/>
      <c r="AK2" s="4"/>
      <c r="AL2" s="4"/>
      <c r="AM2" s="1"/>
      <c r="AN2" s="1"/>
      <c r="AO2" s="1"/>
      <c r="AP2" s="1"/>
      <c r="AQ2" s="1"/>
      <c r="AR2" s="1"/>
      <c r="AS2" s="1"/>
      <c r="AT2" s="1"/>
      <c r="AU2" s="1"/>
      <c r="AV2" s="1"/>
      <c r="AW2" s="3"/>
      <c r="AX2" s="3"/>
    </row>
    <row r="3" spans="1:54" s="2" customFormat="1" ht="14.4" customHeight="1">
      <c r="A3" s="36"/>
      <c r="T3" s="122" t="s">
        <v>76</v>
      </c>
      <c r="U3" s="122"/>
      <c r="V3" s="122"/>
      <c r="W3" s="122"/>
      <c r="X3" s="122"/>
      <c r="Y3" s="122"/>
      <c r="AA3" s="3"/>
      <c r="AB3" s="3"/>
      <c r="AC3" s="1"/>
      <c r="AD3" s="1"/>
      <c r="AE3" s="1"/>
      <c r="AF3" s="1"/>
      <c r="AG3" s="1"/>
      <c r="AH3" s="1"/>
      <c r="AI3" s="4"/>
      <c r="AJ3" s="4"/>
      <c r="AK3" s="4"/>
      <c r="AL3" s="4"/>
      <c r="AM3" s="1"/>
      <c r="AN3" s="1"/>
      <c r="AO3" s="1"/>
      <c r="AP3" s="1"/>
      <c r="AQ3" s="1"/>
      <c r="AR3" s="1"/>
      <c r="AS3" s="1"/>
      <c r="AT3" s="1"/>
      <c r="AU3" s="1"/>
      <c r="AV3" s="1"/>
      <c r="AW3" s="3"/>
      <c r="AX3" s="3"/>
    </row>
    <row r="4" spans="1:54" s="2" customFormat="1" ht="13.8">
      <c r="A4" s="36"/>
      <c r="T4" s="122" t="s">
        <v>0</v>
      </c>
      <c r="U4" s="122"/>
      <c r="V4" s="122"/>
      <c r="W4" s="122"/>
      <c r="X4" s="122"/>
      <c r="Y4" s="122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  <c r="AK4" s="1"/>
      <c r="AL4" s="4"/>
      <c r="AM4" s="1"/>
      <c r="AN4" s="1"/>
      <c r="AO4" s="1"/>
      <c r="AP4" s="1"/>
      <c r="AQ4" s="1"/>
      <c r="AR4" s="1"/>
      <c r="AS4" s="1"/>
      <c r="AT4" s="1"/>
      <c r="AU4" s="1"/>
      <c r="AV4" s="1"/>
      <c r="AW4" s="3"/>
      <c r="AX4" s="3"/>
    </row>
    <row r="5" spans="1:54" s="2" customFormat="1" ht="13.8">
      <c r="A5" s="36"/>
      <c r="T5" s="62"/>
      <c r="U5" s="62"/>
      <c r="V5" s="62"/>
      <c r="W5" s="62"/>
      <c r="X5" s="62"/>
      <c r="Y5" s="62"/>
      <c r="Z5" s="3"/>
      <c r="AA5" s="3"/>
      <c r="AB5" s="3"/>
      <c r="AC5" s="1"/>
      <c r="AD5" s="1"/>
      <c r="AE5" s="1"/>
      <c r="AF5" s="1"/>
      <c r="AG5" s="1"/>
      <c r="AH5" s="1"/>
      <c r="AI5" s="1"/>
      <c r="AJ5" s="1"/>
      <c r="AK5" s="1"/>
      <c r="AL5" s="4"/>
      <c r="AM5" s="1"/>
      <c r="AN5" s="1"/>
      <c r="AO5" s="1"/>
      <c r="AP5" s="1"/>
      <c r="AQ5" s="1"/>
      <c r="AR5" s="1"/>
      <c r="AS5" s="1"/>
      <c r="AT5" s="1"/>
      <c r="AU5" s="1"/>
      <c r="AV5" s="1"/>
      <c r="AW5" s="3"/>
      <c r="AX5" s="3"/>
    </row>
    <row r="6" spans="1:54" s="2" customFormat="1" ht="15.6">
      <c r="A6" s="36"/>
      <c r="B6" s="123" t="s">
        <v>38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2" customFormat="1" ht="17.399999999999999">
      <c r="A7" s="34" t="s">
        <v>59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6"/>
    </row>
    <row r="8" spans="1:54" s="2" customFormat="1" ht="10.199999999999999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30.6" customHeight="1">
      <c r="A9" s="119" t="s">
        <v>1</v>
      </c>
      <c r="B9" s="119" t="s">
        <v>77</v>
      </c>
      <c r="C9" s="119" t="s">
        <v>78</v>
      </c>
      <c r="D9" s="119" t="s">
        <v>2</v>
      </c>
      <c r="E9" s="121" t="s">
        <v>79</v>
      </c>
      <c r="F9" s="121"/>
      <c r="G9" s="121"/>
      <c r="H9" s="119" t="s">
        <v>3</v>
      </c>
      <c r="I9" s="119"/>
      <c r="J9" s="119"/>
      <c r="K9" s="119"/>
      <c r="L9" s="119"/>
      <c r="M9" s="119"/>
      <c r="N9" s="119"/>
      <c r="O9" s="119"/>
      <c r="P9" s="119"/>
      <c r="Q9" s="121" t="s">
        <v>4</v>
      </c>
      <c r="R9" s="121"/>
      <c r="S9" s="121"/>
      <c r="T9" s="119" t="s">
        <v>3</v>
      </c>
      <c r="U9" s="119"/>
      <c r="V9" s="119"/>
      <c r="W9" s="119"/>
      <c r="X9" s="119"/>
      <c r="Y9" s="119"/>
      <c r="Z9" s="119"/>
      <c r="AA9" s="119"/>
      <c r="AB9" s="119"/>
      <c r="AC9" s="121" t="s">
        <v>5</v>
      </c>
      <c r="AD9" s="121"/>
      <c r="AE9" s="121"/>
      <c r="AF9" s="119" t="s">
        <v>3</v>
      </c>
      <c r="AG9" s="119"/>
      <c r="AH9" s="119"/>
      <c r="AI9" s="119"/>
      <c r="AJ9" s="119"/>
      <c r="AK9" s="119"/>
      <c r="AL9" s="119"/>
      <c r="AM9" s="119"/>
      <c r="AN9" s="119"/>
      <c r="AO9" s="121" t="s">
        <v>6</v>
      </c>
      <c r="AP9" s="121"/>
      <c r="AQ9" s="121"/>
      <c r="AR9" s="119" t="s">
        <v>3</v>
      </c>
      <c r="AS9" s="119"/>
      <c r="AT9" s="119"/>
      <c r="AU9" s="119"/>
      <c r="AV9" s="119"/>
      <c r="AW9" s="119"/>
      <c r="AX9" s="119"/>
      <c r="AY9" s="119"/>
      <c r="AZ9" s="119"/>
      <c r="BA9" s="119" t="s">
        <v>7</v>
      </c>
      <c r="BB9" s="120" t="s">
        <v>8</v>
      </c>
    </row>
    <row r="10" spans="1:54" ht="13.8">
      <c r="A10" s="119"/>
      <c r="B10" s="119"/>
      <c r="C10" s="119"/>
      <c r="D10" s="119"/>
      <c r="E10" s="117" t="s">
        <v>9</v>
      </c>
      <c r="F10" s="117" t="s">
        <v>10</v>
      </c>
      <c r="G10" s="117" t="s">
        <v>11</v>
      </c>
      <c r="H10" s="119" t="s">
        <v>12</v>
      </c>
      <c r="I10" s="119"/>
      <c r="J10" s="119"/>
      <c r="K10" s="119" t="s">
        <v>13</v>
      </c>
      <c r="L10" s="119"/>
      <c r="M10" s="119"/>
      <c r="N10" s="119" t="s">
        <v>14</v>
      </c>
      <c r="O10" s="119"/>
      <c r="P10" s="119"/>
      <c r="Q10" s="117" t="s">
        <v>9</v>
      </c>
      <c r="R10" s="117" t="s">
        <v>10</v>
      </c>
      <c r="S10" s="117" t="s">
        <v>11</v>
      </c>
      <c r="T10" s="118" t="s">
        <v>15</v>
      </c>
      <c r="U10" s="118"/>
      <c r="V10" s="118"/>
      <c r="W10" s="118" t="s">
        <v>16</v>
      </c>
      <c r="X10" s="118"/>
      <c r="Y10" s="118"/>
      <c r="Z10" s="118" t="s">
        <v>17</v>
      </c>
      <c r="AA10" s="118"/>
      <c r="AB10" s="118"/>
      <c r="AC10" s="117" t="s">
        <v>9</v>
      </c>
      <c r="AD10" s="117" t="s">
        <v>10</v>
      </c>
      <c r="AE10" s="117" t="s">
        <v>11</v>
      </c>
      <c r="AF10" s="118" t="s">
        <v>18</v>
      </c>
      <c r="AG10" s="118"/>
      <c r="AH10" s="118"/>
      <c r="AI10" s="118" t="s">
        <v>19</v>
      </c>
      <c r="AJ10" s="118"/>
      <c r="AK10" s="118"/>
      <c r="AL10" s="118" t="s">
        <v>20</v>
      </c>
      <c r="AM10" s="118"/>
      <c r="AN10" s="118"/>
      <c r="AO10" s="117" t="s">
        <v>9</v>
      </c>
      <c r="AP10" s="117" t="s">
        <v>10</v>
      </c>
      <c r="AQ10" s="117" t="s">
        <v>11</v>
      </c>
      <c r="AR10" s="118" t="s">
        <v>21</v>
      </c>
      <c r="AS10" s="118"/>
      <c r="AT10" s="118"/>
      <c r="AU10" s="118" t="s">
        <v>22</v>
      </c>
      <c r="AV10" s="118"/>
      <c r="AW10" s="118"/>
      <c r="AX10" s="118" t="s">
        <v>23</v>
      </c>
      <c r="AY10" s="118"/>
      <c r="AZ10" s="118"/>
      <c r="BA10" s="119"/>
      <c r="BB10" s="120"/>
    </row>
    <row r="11" spans="1:54" ht="55.8" customHeight="1">
      <c r="A11" s="119"/>
      <c r="B11" s="119"/>
      <c r="C11" s="119"/>
      <c r="D11" s="119"/>
      <c r="E11" s="117"/>
      <c r="F11" s="117"/>
      <c r="G11" s="117"/>
      <c r="H11" s="48" t="s">
        <v>9</v>
      </c>
      <c r="I11" s="48" t="s">
        <v>10</v>
      </c>
      <c r="J11" s="48" t="s">
        <v>24</v>
      </c>
      <c r="K11" s="48" t="s">
        <v>9</v>
      </c>
      <c r="L11" s="48" t="s">
        <v>10</v>
      </c>
      <c r="M11" s="48" t="s">
        <v>24</v>
      </c>
      <c r="N11" s="48" t="s">
        <v>9</v>
      </c>
      <c r="O11" s="48" t="s">
        <v>10</v>
      </c>
      <c r="P11" s="48" t="s">
        <v>24</v>
      </c>
      <c r="Q11" s="117"/>
      <c r="R11" s="117"/>
      <c r="S11" s="117"/>
      <c r="T11" s="48" t="s">
        <v>9</v>
      </c>
      <c r="U11" s="48" t="s">
        <v>10</v>
      </c>
      <c r="V11" s="48" t="s">
        <v>24</v>
      </c>
      <c r="W11" s="48" t="s">
        <v>9</v>
      </c>
      <c r="X11" s="48" t="s">
        <v>10</v>
      </c>
      <c r="Y11" s="48" t="s">
        <v>24</v>
      </c>
      <c r="Z11" s="48" t="s">
        <v>9</v>
      </c>
      <c r="AA11" s="48" t="s">
        <v>10</v>
      </c>
      <c r="AB11" s="48" t="s">
        <v>11</v>
      </c>
      <c r="AC11" s="117"/>
      <c r="AD11" s="117"/>
      <c r="AE11" s="117"/>
      <c r="AF11" s="48" t="s">
        <v>9</v>
      </c>
      <c r="AG11" s="48" t="s">
        <v>10</v>
      </c>
      <c r="AH11" s="48" t="s">
        <v>24</v>
      </c>
      <c r="AI11" s="48" t="s">
        <v>9</v>
      </c>
      <c r="AJ11" s="48" t="s">
        <v>10</v>
      </c>
      <c r="AK11" s="48" t="s">
        <v>24</v>
      </c>
      <c r="AL11" s="48" t="s">
        <v>9</v>
      </c>
      <c r="AM11" s="48" t="s">
        <v>10</v>
      </c>
      <c r="AN11" s="48" t="s">
        <v>24</v>
      </c>
      <c r="AO11" s="117"/>
      <c r="AP11" s="117"/>
      <c r="AQ11" s="117"/>
      <c r="AR11" s="48" t="s">
        <v>9</v>
      </c>
      <c r="AS11" s="48" t="s">
        <v>10</v>
      </c>
      <c r="AT11" s="48" t="s">
        <v>24</v>
      </c>
      <c r="AU11" s="48" t="s">
        <v>9</v>
      </c>
      <c r="AV11" s="48" t="s">
        <v>10</v>
      </c>
      <c r="AW11" s="48" t="s">
        <v>24</v>
      </c>
      <c r="AX11" s="48" t="s">
        <v>9</v>
      </c>
      <c r="AY11" s="48" t="s">
        <v>10</v>
      </c>
      <c r="AZ11" s="48" t="s">
        <v>24</v>
      </c>
      <c r="BA11" s="119"/>
      <c r="BB11" s="120"/>
    </row>
    <row r="12" spans="1:54" ht="13.8">
      <c r="A12" s="51">
        <v>1</v>
      </c>
      <c r="B12" s="51">
        <v>2</v>
      </c>
      <c r="C12" s="51">
        <v>3</v>
      </c>
      <c r="D12" s="51">
        <v>5</v>
      </c>
      <c r="E12" s="45">
        <v>6</v>
      </c>
      <c r="F12" s="45">
        <v>7</v>
      </c>
      <c r="G12" s="45">
        <v>8</v>
      </c>
      <c r="H12" s="8">
        <v>9</v>
      </c>
      <c r="I12" s="8">
        <v>10</v>
      </c>
      <c r="J12" s="8">
        <v>11</v>
      </c>
      <c r="K12" s="8">
        <v>12</v>
      </c>
      <c r="L12" s="8">
        <v>13</v>
      </c>
      <c r="M12" s="8">
        <v>14</v>
      </c>
      <c r="N12" s="8">
        <v>15</v>
      </c>
      <c r="O12" s="8">
        <v>16</v>
      </c>
      <c r="P12" s="8">
        <v>17</v>
      </c>
      <c r="Q12" s="45">
        <v>18</v>
      </c>
      <c r="R12" s="45">
        <v>19</v>
      </c>
      <c r="S12" s="45">
        <v>20</v>
      </c>
      <c r="T12" s="8">
        <v>21</v>
      </c>
      <c r="U12" s="8">
        <v>22</v>
      </c>
      <c r="V12" s="8">
        <v>23</v>
      </c>
      <c r="W12" s="8">
        <v>24</v>
      </c>
      <c r="X12" s="8">
        <v>25</v>
      </c>
      <c r="Y12" s="8">
        <v>26</v>
      </c>
      <c r="Z12" s="8">
        <v>27</v>
      </c>
      <c r="AA12" s="8">
        <v>28</v>
      </c>
      <c r="AB12" s="8">
        <v>29</v>
      </c>
      <c r="AC12" s="45">
        <v>30</v>
      </c>
      <c r="AD12" s="45">
        <v>31</v>
      </c>
      <c r="AE12" s="45">
        <v>32</v>
      </c>
      <c r="AF12" s="8">
        <v>33</v>
      </c>
      <c r="AG12" s="8">
        <v>34</v>
      </c>
      <c r="AH12" s="8">
        <v>35</v>
      </c>
      <c r="AI12" s="8">
        <v>36</v>
      </c>
      <c r="AJ12" s="8">
        <v>37</v>
      </c>
      <c r="AK12" s="8">
        <v>38</v>
      </c>
      <c r="AL12" s="8">
        <v>39</v>
      </c>
      <c r="AM12" s="8">
        <v>40</v>
      </c>
      <c r="AN12" s="8">
        <v>41</v>
      </c>
      <c r="AO12" s="45">
        <v>42</v>
      </c>
      <c r="AP12" s="45">
        <v>43</v>
      </c>
      <c r="AQ12" s="45">
        <v>44</v>
      </c>
      <c r="AR12" s="8">
        <v>45</v>
      </c>
      <c r="AS12" s="8">
        <v>46</v>
      </c>
      <c r="AT12" s="8">
        <v>47</v>
      </c>
      <c r="AU12" s="8">
        <v>48</v>
      </c>
      <c r="AV12" s="8">
        <v>49</v>
      </c>
      <c r="AW12" s="8">
        <v>50</v>
      </c>
      <c r="AX12" s="8">
        <v>51</v>
      </c>
      <c r="AY12" s="8">
        <v>52</v>
      </c>
      <c r="AZ12" s="8">
        <v>53</v>
      </c>
      <c r="BA12" s="8">
        <v>54</v>
      </c>
      <c r="BB12" s="54">
        <v>55</v>
      </c>
    </row>
    <row r="13" spans="1:54" ht="21" customHeight="1">
      <c r="A13" s="51" t="s">
        <v>25</v>
      </c>
      <c r="B13" s="126" t="s">
        <v>27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</row>
    <row r="14" spans="1:54" s="11" customFormat="1" ht="25.2" customHeight="1">
      <c r="A14" s="109" t="s">
        <v>26</v>
      </c>
      <c r="B14" s="100" t="s">
        <v>46</v>
      </c>
      <c r="C14" s="90" t="s">
        <v>55</v>
      </c>
      <c r="D14" s="9" t="s">
        <v>51</v>
      </c>
      <c r="E14" s="46">
        <f>E17</f>
        <v>2306.6999999999998</v>
      </c>
      <c r="F14" s="46">
        <f>F17</f>
        <v>2306.6999999999998</v>
      </c>
      <c r="G14" s="46">
        <f>G17</f>
        <v>100</v>
      </c>
      <c r="H14" s="10">
        <f>H17</f>
        <v>0</v>
      </c>
      <c r="I14" s="10">
        <f t="shared" ref="I14:AZ14" si="0">I17</f>
        <v>0</v>
      </c>
      <c r="J14" s="10">
        <f t="shared" si="0"/>
        <v>0</v>
      </c>
      <c r="K14" s="10">
        <f t="shared" si="0"/>
        <v>163</v>
      </c>
      <c r="L14" s="10">
        <f t="shared" si="0"/>
        <v>163</v>
      </c>
      <c r="M14" s="10">
        <f t="shared" si="0"/>
        <v>100</v>
      </c>
      <c r="N14" s="10">
        <f>N17</f>
        <v>163.1</v>
      </c>
      <c r="O14" s="10">
        <f t="shared" si="0"/>
        <v>163.1</v>
      </c>
      <c r="P14" s="10">
        <f t="shared" si="0"/>
        <v>100</v>
      </c>
      <c r="Q14" s="46">
        <f t="shared" si="0"/>
        <v>326.10000000000002</v>
      </c>
      <c r="R14" s="46">
        <f t="shared" si="0"/>
        <v>326.10000000000002</v>
      </c>
      <c r="S14" s="46">
        <f t="shared" si="0"/>
        <v>100</v>
      </c>
      <c r="T14" s="10">
        <f t="shared" si="0"/>
        <v>163.1</v>
      </c>
      <c r="U14" s="10">
        <f t="shared" si="0"/>
        <v>163.1</v>
      </c>
      <c r="V14" s="10">
        <f t="shared" si="0"/>
        <v>100</v>
      </c>
      <c r="W14" s="10">
        <f t="shared" si="0"/>
        <v>163</v>
      </c>
      <c r="X14" s="10">
        <f t="shared" si="0"/>
        <v>163</v>
      </c>
      <c r="Y14" s="10">
        <f t="shared" si="0"/>
        <v>100</v>
      </c>
      <c r="Z14" s="10">
        <f t="shared" si="0"/>
        <v>163.1</v>
      </c>
      <c r="AA14" s="10">
        <f t="shared" si="0"/>
        <v>163.1</v>
      </c>
      <c r="AB14" s="10">
        <f t="shared" si="0"/>
        <v>100</v>
      </c>
      <c r="AC14" s="46">
        <f t="shared" si="0"/>
        <v>815.30000000000007</v>
      </c>
      <c r="AD14" s="46">
        <f t="shared" si="0"/>
        <v>815.30000000000007</v>
      </c>
      <c r="AE14" s="46">
        <f t="shared" si="0"/>
        <v>100</v>
      </c>
      <c r="AF14" s="10">
        <f t="shared" si="0"/>
        <v>163</v>
      </c>
      <c r="AG14" s="10">
        <f t="shared" si="0"/>
        <v>163</v>
      </c>
      <c r="AH14" s="10">
        <f>AG14/AF14*100</f>
        <v>100</v>
      </c>
      <c r="AI14" s="10">
        <f t="shared" si="0"/>
        <v>163.1</v>
      </c>
      <c r="AJ14" s="10">
        <f t="shared" si="0"/>
        <v>163.1</v>
      </c>
      <c r="AK14" s="10">
        <f>AJ14/AI14*100</f>
        <v>100</v>
      </c>
      <c r="AL14" s="10">
        <f t="shared" ref="AL14:AN14" si="1">AL17</f>
        <v>163</v>
      </c>
      <c r="AM14" s="10">
        <f t="shared" si="1"/>
        <v>163</v>
      </c>
      <c r="AN14" s="10">
        <f t="shared" si="1"/>
        <v>100</v>
      </c>
      <c r="AO14" s="46">
        <f t="shared" si="0"/>
        <v>1304.4000000000001</v>
      </c>
      <c r="AP14" s="46">
        <f t="shared" si="0"/>
        <v>1304.4000000000001</v>
      </c>
      <c r="AQ14" s="46">
        <f t="shared" si="0"/>
        <v>100</v>
      </c>
      <c r="AR14" s="10">
        <f t="shared" si="0"/>
        <v>163.1</v>
      </c>
      <c r="AS14" s="10">
        <f t="shared" si="0"/>
        <v>163.1</v>
      </c>
      <c r="AT14" s="10">
        <f t="shared" si="0"/>
        <v>100</v>
      </c>
      <c r="AU14" s="10">
        <f t="shared" si="0"/>
        <v>163.1</v>
      </c>
      <c r="AV14" s="10">
        <f t="shared" si="0"/>
        <v>163.1</v>
      </c>
      <c r="AW14" s="10">
        <f t="shared" si="0"/>
        <v>100</v>
      </c>
      <c r="AX14" s="10">
        <f t="shared" si="0"/>
        <v>676.1</v>
      </c>
      <c r="AY14" s="10">
        <f t="shared" si="0"/>
        <v>676.1</v>
      </c>
      <c r="AZ14" s="10">
        <f t="shared" si="0"/>
        <v>100</v>
      </c>
      <c r="BA14" s="103" t="s">
        <v>73</v>
      </c>
      <c r="BB14" s="114"/>
    </row>
    <row r="15" spans="1:54" s="11" customFormat="1" ht="21" customHeight="1">
      <c r="A15" s="110"/>
      <c r="B15" s="101"/>
      <c r="C15" s="91"/>
      <c r="D15" s="9" t="s">
        <v>52</v>
      </c>
      <c r="E15" s="46">
        <v>0</v>
      </c>
      <c r="F15" s="46">
        <v>0</v>
      </c>
      <c r="G15" s="46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46">
        <v>0</v>
      </c>
      <c r="R15" s="46">
        <v>0</v>
      </c>
      <c r="S15" s="46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46">
        <v>0</v>
      </c>
      <c r="AD15" s="46">
        <v>0</v>
      </c>
      <c r="AE15" s="46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46">
        <v>0</v>
      </c>
      <c r="AP15" s="46">
        <v>0</v>
      </c>
      <c r="AQ15" s="46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04"/>
      <c r="BB15" s="115"/>
    </row>
    <row r="16" spans="1:54" s="11" customFormat="1" ht="60" customHeight="1">
      <c r="A16" s="110"/>
      <c r="B16" s="101"/>
      <c r="C16" s="91"/>
      <c r="D16" s="32" t="s">
        <v>57</v>
      </c>
      <c r="E16" s="46">
        <v>0</v>
      </c>
      <c r="F16" s="46">
        <v>0</v>
      </c>
      <c r="G16" s="46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46">
        <v>0</v>
      </c>
      <c r="R16" s="46">
        <v>0</v>
      </c>
      <c r="S16" s="46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46">
        <v>0</v>
      </c>
      <c r="AD16" s="46">
        <v>0</v>
      </c>
      <c r="AE16" s="46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46">
        <v>0</v>
      </c>
      <c r="AP16" s="46">
        <v>0</v>
      </c>
      <c r="AQ16" s="46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04"/>
      <c r="BB16" s="115"/>
    </row>
    <row r="17" spans="1:54" s="11" customFormat="1" ht="22.95" customHeight="1">
      <c r="A17" s="110"/>
      <c r="B17" s="101"/>
      <c r="C17" s="91"/>
      <c r="D17" s="32" t="s">
        <v>53</v>
      </c>
      <c r="E17" s="46">
        <f>AO17+AR17+AU17+AX17</f>
        <v>2306.6999999999998</v>
      </c>
      <c r="F17" s="46">
        <f>AP17+AS17+AV17+AY17</f>
        <v>2306.6999999999998</v>
      </c>
      <c r="G17" s="46">
        <f>F17/E17*100</f>
        <v>100</v>
      </c>
      <c r="H17" s="10">
        <v>0</v>
      </c>
      <c r="I17" s="10">
        <v>0</v>
      </c>
      <c r="J17" s="10">
        <f>I17</f>
        <v>0</v>
      </c>
      <c r="K17" s="10">
        <v>163</v>
      </c>
      <c r="L17" s="10">
        <v>163</v>
      </c>
      <c r="M17" s="10">
        <f>L17/K17*100</f>
        <v>100</v>
      </c>
      <c r="N17" s="10">
        <v>163.1</v>
      </c>
      <c r="O17" s="10">
        <v>163.1</v>
      </c>
      <c r="P17" s="10">
        <f>O17/N17*100</f>
        <v>100</v>
      </c>
      <c r="Q17" s="46">
        <f>K17+N17+H17</f>
        <v>326.10000000000002</v>
      </c>
      <c r="R17" s="46">
        <f>I17+L17+O17</f>
        <v>326.10000000000002</v>
      </c>
      <c r="S17" s="46">
        <f>R17/Q17*100</f>
        <v>100</v>
      </c>
      <c r="T17" s="10">
        <v>163.1</v>
      </c>
      <c r="U17" s="10">
        <v>163.1</v>
      </c>
      <c r="V17" s="10">
        <f>U17/T17*100</f>
        <v>100</v>
      </c>
      <c r="W17" s="10">
        <v>163</v>
      </c>
      <c r="X17" s="10">
        <v>163</v>
      </c>
      <c r="Y17" s="10">
        <f>X17/W17*100</f>
        <v>100</v>
      </c>
      <c r="Z17" s="10">
        <v>163.1</v>
      </c>
      <c r="AA17" s="10">
        <v>163.1</v>
      </c>
      <c r="AB17" s="10">
        <f>AA17/Z17*100</f>
        <v>100</v>
      </c>
      <c r="AC17" s="46">
        <f>Q17+T17+W17+Z17</f>
        <v>815.30000000000007</v>
      </c>
      <c r="AD17" s="46">
        <f>R17+U17+X17+AA17</f>
        <v>815.30000000000007</v>
      </c>
      <c r="AE17" s="46">
        <f>AD17/AC17*100</f>
        <v>100</v>
      </c>
      <c r="AF17" s="10">
        <v>163</v>
      </c>
      <c r="AG17" s="10">
        <v>163</v>
      </c>
      <c r="AH17" s="10">
        <f>AG17/AF17*100</f>
        <v>100</v>
      </c>
      <c r="AI17" s="10">
        <v>163.1</v>
      </c>
      <c r="AJ17" s="10">
        <v>163.1</v>
      </c>
      <c r="AK17" s="10">
        <f>AJ17/AI17*100</f>
        <v>100</v>
      </c>
      <c r="AL17" s="10">
        <v>163</v>
      </c>
      <c r="AM17" s="10">
        <v>163</v>
      </c>
      <c r="AN17" s="10">
        <f>AM17/AL17*100</f>
        <v>100</v>
      </c>
      <c r="AO17" s="46">
        <f>AC17+AF17+AI17+AL17</f>
        <v>1304.4000000000001</v>
      </c>
      <c r="AP17" s="46">
        <f>L17+O17+U17+X17+AA17+AG17+AJ17+AM17</f>
        <v>1304.4000000000001</v>
      </c>
      <c r="AQ17" s="46">
        <f>AP17/AO17*100</f>
        <v>100</v>
      </c>
      <c r="AR17" s="10">
        <v>163.1</v>
      </c>
      <c r="AS17" s="10">
        <v>163.1</v>
      </c>
      <c r="AT17" s="12">
        <f>AS17/AR17*100</f>
        <v>100</v>
      </c>
      <c r="AU17" s="12">
        <v>163.1</v>
      </c>
      <c r="AV17" s="12">
        <v>163.1</v>
      </c>
      <c r="AW17" s="12">
        <f>AV17/AU17*100</f>
        <v>100</v>
      </c>
      <c r="AX17" s="12">
        <v>676.1</v>
      </c>
      <c r="AY17" s="12">
        <v>676.1</v>
      </c>
      <c r="AZ17" s="12">
        <f>AY17/AX17*100</f>
        <v>100</v>
      </c>
      <c r="BA17" s="104"/>
      <c r="BB17" s="115"/>
    </row>
    <row r="18" spans="1:54" s="11" customFormat="1" ht="29.4" customHeight="1">
      <c r="A18" s="111"/>
      <c r="B18" s="102"/>
      <c r="C18" s="92"/>
      <c r="D18" s="32" t="s">
        <v>54</v>
      </c>
      <c r="E18" s="46">
        <v>0</v>
      </c>
      <c r="F18" s="46">
        <v>0</v>
      </c>
      <c r="G18" s="46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46">
        <v>0</v>
      </c>
      <c r="R18" s="46">
        <v>0</v>
      </c>
      <c r="S18" s="46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46">
        <v>0</v>
      </c>
      <c r="AD18" s="46">
        <v>0</v>
      </c>
      <c r="AE18" s="46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46">
        <v>0</v>
      </c>
      <c r="AP18" s="46">
        <v>0</v>
      </c>
      <c r="AQ18" s="46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05"/>
      <c r="BB18" s="116"/>
    </row>
    <row r="19" spans="1:54" s="11" customFormat="1" ht="22.2" customHeight="1">
      <c r="A19" s="97" t="s">
        <v>30</v>
      </c>
      <c r="B19" s="100" t="s">
        <v>47</v>
      </c>
      <c r="C19" s="90" t="s">
        <v>34</v>
      </c>
      <c r="D19" s="9" t="s">
        <v>51</v>
      </c>
      <c r="E19" s="46">
        <f t="shared" ref="E19" si="2">SUM(E21:E22)</f>
        <v>2827</v>
      </c>
      <c r="F19" s="46">
        <f>SUM(F20:F22)</f>
        <v>0</v>
      </c>
      <c r="G19" s="46">
        <f>SUM(G20:G22)</f>
        <v>0</v>
      </c>
      <c r="H19" s="10">
        <f t="shared" ref="H19:AE19" si="3">SUM(H21:H22)</f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0">
        <f t="shared" si="3"/>
        <v>1876.5</v>
      </c>
      <c r="O19" s="10">
        <f t="shared" si="3"/>
        <v>0</v>
      </c>
      <c r="P19" s="10">
        <f t="shared" si="3"/>
        <v>0</v>
      </c>
      <c r="Q19" s="46">
        <f t="shared" si="3"/>
        <v>1876.5</v>
      </c>
      <c r="R19" s="46">
        <f t="shared" si="3"/>
        <v>0</v>
      </c>
      <c r="S19" s="46">
        <f t="shared" si="3"/>
        <v>0</v>
      </c>
      <c r="T19" s="10">
        <f t="shared" si="3"/>
        <v>0</v>
      </c>
      <c r="U19" s="10">
        <f t="shared" si="3"/>
        <v>0</v>
      </c>
      <c r="V19" s="10">
        <f t="shared" si="3"/>
        <v>0</v>
      </c>
      <c r="W19" s="10">
        <f t="shared" si="3"/>
        <v>0</v>
      </c>
      <c r="X19" s="10">
        <f t="shared" si="3"/>
        <v>0</v>
      </c>
      <c r="Y19" s="10">
        <f t="shared" si="3"/>
        <v>0</v>
      </c>
      <c r="Z19" s="10">
        <f t="shared" si="3"/>
        <v>0</v>
      </c>
      <c r="AA19" s="10">
        <f t="shared" si="3"/>
        <v>0</v>
      </c>
      <c r="AB19" s="10">
        <f t="shared" si="3"/>
        <v>0</v>
      </c>
      <c r="AC19" s="46">
        <f t="shared" si="3"/>
        <v>1876.5</v>
      </c>
      <c r="AD19" s="46">
        <f t="shared" si="3"/>
        <v>0</v>
      </c>
      <c r="AE19" s="46">
        <f t="shared" si="3"/>
        <v>0</v>
      </c>
      <c r="AF19" s="10">
        <f t="shared" ref="AF19:AZ19" si="4">SUM(AF20:AF22)</f>
        <v>0</v>
      </c>
      <c r="AG19" s="10">
        <f t="shared" si="4"/>
        <v>0</v>
      </c>
      <c r="AH19" s="10">
        <f t="shared" si="4"/>
        <v>0</v>
      </c>
      <c r="AI19" s="10">
        <f t="shared" si="4"/>
        <v>0</v>
      </c>
      <c r="AJ19" s="10">
        <f t="shared" si="4"/>
        <v>0</v>
      </c>
      <c r="AK19" s="10">
        <f t="shared" si="4"/>
        <v>0</v>
      </c>
      <c r="AL19" s="10">
        <f t="shared" si="4"/>
        <v>0</v>
      </c>
      <c r="AM19" s="10">
        <f t="shared" si="4"/>
        <v>0</v>
      </c>
      <c r="AN19" s="10">
        <f t="shared" si="4"/>
        <v>0</v>
      </c>
      <c r="AO19" s="46">
        <f t="shared" si="4"/>
        <v>1876.5</v>
      </c>
      <c r="AP19" s="46">
        <f t="shared" si="4"/>
        <v>0</v>
      </c>
      <c r="AQ19" s="46">
        <f t="shared" si="4"/>
        <v>0</v>
      </c>
      <c r="AR19" s="10">
        <f t="shared" si="4"/>
        <v>0</v>
      </c>
      <c r="AS19" s="10">
        <f t="shared" si="4"/>
        <v>0</v>
      </c>
      <c r="AT19" s="10">
        <f t="shared" si="4"/>
        <v>0</v>
      </c>
      <c r="AU19" s="10">
        <f t="shared" si="4"/>
        <v>0</v>
      </c>
      <c r="AV19" s="10">
        <f t="shared" si="4"/>
        <v>0</v>
      </c>
      <c r="AW19" s="10">
        <f t="shared" si="4"/>
        <v>0</v>
      </c>
      <c r="AX19" s="10">
        <f t="shared" si="4"/>
        <v>950.5</v>
      </c>
      <c r="AY19" s="10">
        <f t="shared" si="4"/>
        <v>0</v>
      </c>
      <c r="AZ19" s="10">
        <f t="shared" si="4"/>
        <v>0</v>
      </c>
      <c r="BA19" s="103" t="s">
        <v>60</v>
      </c>
      <c r="BB19" s="106" t="s">
        <v>72</v>
      </c>
    </row>
    <row r="20" spans="1:54" s="11" customFormat="1" ht="19.2" customHeight="1">
      <c r="A20" s="98"/>
      <c r="B20" s="101"/>
      <c r="C20" s="91"/>
      <c r="D20" s="9" t="s">
        <v>52</v>
      </c>
      <c r="E20" s="46">
        <f t="shared" ref="E20:G21" si="5">AO20+AR20+AU20+AX20</f>
        <v>0</v>
      </c>
      <c r="F20" s="46">
        <f t="shared" si="5"/>
        <v>0</v>
      </c>
      <c r="G20" s="46">
        <f t="shared" si="5"/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46">
        <f t="shared" ref="Q20:S21" si="6">H20+K20+N20</f>
        <v>0</v>
      </c>
      <c r="R20" s="46">
        <f t="shared" si="6"/>
        <v>0</v>
      </c>
      <c r="S20" s="46">
        <f t="shared" si="6"/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46">
        <f t="shared" ref="AC20:AE21" si="7">Q20+T20+W20+Z20</f>
        <v>0</v>
      </c>
      <c r="AD20" s="46">
        <f t="shared" si="7"/>
        <v>0</v>
      </c>
      <c r="AE20" s="46">
        <f t="shared" si="7"/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46">
        <f t="shared" ref="AO20:AQ21" si="8">AC20+AF20+AI20+AL20</f>
        <v>0</v>
      </c>
      <c r="AP20" s="46">
        <f t="shared" si="8"/>
        <v>0</v>
      </c>
      <c r="AQ20" s="46">
        <f t="shared" si="8"/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4"/>
      <c r="BB20" s="107"/>
    </row>
    <row r="21" spans="1:54" s="11" customFormat="1" ht="61.2" customHeight="1">
      <c r="A21" s="98"/>
      <c r="B21" s="101"/>
      <c r="C21" s="91"/>
      <c r="D21" s="32" t="s">
        <v>57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46">
        <f t="shared" si="6"/>
        <v>0</v>
      </c>
      <c r="R21" s="46">
        <f t="shared" si="6"/>
        <v>0</v>
      </c>
      <c r="S21" s="46">
        <f t="shared" si="6"/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46">
        <f t="shared" si="7"/>
        <v>0</v>
      </c>
      <c r="AD21" s="46">
        <f t="shared" si="7"/>
        <v>0</v>
      </c>
      <c r="AE21" s="46">
        <f t="shared" si="7"/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46">
        <f t="shared" si="8"/>
        <v>0</v>
      </c>
      <c r="AP21" s="46">
        <f t="shared" si="8"/>
        <v>0</v>
      </c>
      <c r="AQ21" s="46">
        <f t="shared" si="8"/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4"/>
      <c r="BB21" s="107"/>
    </row>
    <row r="22" spans="1:54" s="11" customFormat="1" ht="26.4" customHeight="1">
      <c r="A22" s="98"/>
      <c r="B22" s="101"/>
      <c r="C22" s="91"/>
      <c r="D22" s="32" t="s">
        <v>53</v>
      </c>
      <c r="E22" s="46">
        <f>AO22+AR22+AU22+AX22</f>
        <v>2827</v>
      </c>
      <c r="F22" s="46">
        <f>AP22+AS22+AV22+AY22</f>
        <v>0</v>
      </c>
      <c r="G22" s="46">
        <f>F22/E22*100</f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1876.5</v>
      </c>
      <c r="O22" s="10">
        <v>0</v>
      </c>
      <c r="P22" s="10">
        <v>0</v>
      </c>
      <c r="Q22" s="46">
        <f>K22+N22+H22</f>
        <v>1876.5</v>
      </c>
      <c r="R22" s="46">
        <f>I22+L22+O22</f>
        <v>0</v>
      </c>
      <c r="S22" s="46">
        <f>R22/Q22*100</f>
        <v>0</v>
      </c>
      <c r="T22" s="10">
        <v>0</v>
      </c>
      <c r="U22" s="10">
        <v>0</v>
      </c>
      <c r="V22" s="12">
        <v>0</v>
      </c>
      <c r="W22" s="10">
        <v>0</v>
      </c>
      <c r="X22" s="10">
        <v>0</v>
      </c>
      <c r="Y22" s="12">
        <v>0</v>
      </c>
      <c r="Z22" s="10">
        <v>0</v>
      </c>
      <c r="AA22" s="10">
        <v>0</v>
      </c>
      <c r="AB22" s="12">
        <v>0</v>
      </c>
      <c r="AC22" s="46">
        <f>Q22+T22+W22+Z22</f>
        <v>1876.5</v>
      </c>
      <c r="AD22" s="46">
        <f>R22+U22+X22+AA22</f>
        <v>0</v>
      </c>
      <c r="AE22" s="46">
        <f>AD22/AC22*100</f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46">
        <f>AC22+AF22+AI22+AL22</f>
        <v>1876.5</v>
      </c>
      <c r="AP22" s="46">
        <f>L22+O22+U22+X22+AA22+AG22+AJ22+AM22</f>
        <v>0</v>
      </c>
      <c r="AQ22" s="46">
        <f>AP22/AO22*100</f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950.5</v>
      </c>
      <c r="AY22" s="10">
        <v>0</v>
      </c>
      <c r="AZ22" s="10">
        <v>0</v>
      </c>
      <c r="BA22" s="104"/>
      <c r="BB22" s="107"/>
    </row>
    <row r="23" spans="1:54" s="11" customFormat="1" ht="68.400000000000006" customHeight="1">
      <c r="A23" s="99"/>
      <c r="B23" s="102"/>
      <c r="C23" s="92"/>
      <c r="D23" s="32" t="s">
        <v>54</v>
      </c>
      <c r="E23" s="46">
        <v>0</v>
      </c>
      <c r="F23" s="46">
        <v>0</v>
      </c>
      <c r="G23" s="46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46">
        <v>0</v>
      </c>
      <c r="R23" s="46">
        <v>0</v>
      </c>
      <c r="S23" s="46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46">
        <v>0</v>
      </c>
      <c r="AD23" s="46">
        <v>0</v>
      </c>
      <c r="AE23" s="46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46">
        <v>0</v>
      </c>
      <c r="AP23" s="46">
        <v>0</v>
      </c>
      <c r="AQ23" s="46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05"/>
      <c r="BB23" s="108"/>
    </row>
    <row r="24" spans="1:54" s="11" customFormat="1" ht="23.4" customHeight="1">
      <c r="A24" s="109" t="s">
        <v>44</v>
      </c>
      <c r="B24" s="100" t="s">
        <v>69</v>
      </c>
      <c r="C24" s="90" t="s">
        <v>29</v>
      </c>
      <c r="D24" s="9" t="s">
        <v>51</v>
      </c>
      <c r="E24" s="46">
        <f>SUM(E25:E27)</f>
        <v>30480.2</v>
      </c>
      <c r="F24" s="46">
        <f>SUM(F25:F27)</f>
        <v>29844.3</v>
      </c>
      <c r="G24" s="46">
        <f>SUM(G25:G27)</f>
        <v>97.913727600212596</v>
      </c>
      <c r="H24" s="10">
        <f>H27</f>
        <v>414.2</v>
      </c>
      <c r="I24" s="10">
        <f>I27</f>
        <v>414.2</v>
      </c>
      <c r="J24" s="10">
        <f t="shared" ref="J24:AE24" si="9">SUM(J26:J27)</f>
        <v>100</v>
      </c>
      <c r="K24" s="10">
        <f t="shared" si="9"/>
        <v>3158.5</v>
      </c>
      <c r="L24" s="10">
        <f t="shared" si="9"/>
        <v>3158.5</v>
      </c>
      <c r="M24" s="10">
        <f t="shared" si="9"/>
        <v>100</v>
      </c>
      <c r="N24" s="10">
        <f t="shared" si="9"/>
        <v>4896.2</v>
      </c>
      <c r="O24" s="10">
        <v>3616</v>
      </c>
      <c r="P24" s="10">
        <f t="shared" si="9"/>
        <v>99.628283158367708</v>
      </c>
      <c r="Q24" s="46">
        <f t="shared" si="9"/>
        <v>8468.9</v>
      </c>
      <c r="R24" s="46">
        <f t="shared" si="9"/>
        <v>8450.7000000000007</v>
      </c>
      <c r="S24" s="46">
        <f t="shared" si="9"/>
        <v>99.785096057339217</v>
      </c>
      <c r="T24" s="10">
        <f t="shared" si="9"/>
        <v>3395.2</v>
      </c>
      <c r="U24" s="10">
        <f>U27</f>
        <v>3395.2</v>
      </c>
      <c r="V24" s="10">
        <f t="shared" si="9"/>
        <v>100</v>
      </c>
      <c r="W24" s="10">
        <f t="shared" si="9"/>
        <v>2442.1</v>
      </c>
      <c r="X24" s="10">
        <f t="shared" si="9"/>
        <v>493.1</v>
      </c>
      <c r="Y24" s="10">
        <f t="shared" si="9"/>
        <v>20.191638344048158</v>
      </c>
      <c r="Z24" s="10">
        <f t="shared" si="9"/>
        <v>689.99999999999989</v>
      </c>
      <c r="AA24" s="10">
        <f t="shared" si="9"/>
        <v>2556.4</v>
      </c>
      <c r="AB24" s="10">
        <f t="shared" si="9"/>
        <v>370.49275362318849</v>
      </c>
      <c r="AC24" s="46">
        <f t="shared" si="9"/>
        <v>14996.199999999999</v>
      </c>
      <c r="AD24" s="46">
        <f t="shared" si="9"/>
        <v>14895.400000000001</v>
      </c>
      <c r="AE24" s="46">
        <f t="shared" si="9"/>
        <v>99.327829716861629</v>
      </c>
      <c r="AF24" s="10">
        <f t="shared" ref="AF24:AZ24" si="10">SUM(AF25:AF27)</f>
        <v>3865.2</v>
      </c>
      <c r="AG24" s="10">
        <f t="shared" si="10"/>
        <v>3865.2</v>
      </c>
      <c r="AH24" s="15">
        <f>AG24/AF24*100</f>
        <v>100</v>
      </c>
      <c r="AI24" s="10">
        <f t="shared" si="10"/>
        <v>2096.9</v>
      </c>
      <c r="AJ24" s="10">
        <f t="shared" si="10"/>
        <v>2074.1</v>
      </c>
      <c r="AK24" s="15">
        <f>AJ24/AI24*100</f>
        <v>98.912680623777945</v>
      </c>
      <c r="AL24" s="10">
        <f>SUM(AL25:AL27)</f>
        <v>1213.2</v>
      </c>
      <c r="AM24" s="10">
        <f t="shared" ref="AM24:AN24" si="11">SUM(AM25:AM27)</f>
        <v>1112.3</v>
      </c>
      <c r="AN24" s="10">
        <f t="shared" si="11"/>
        <v>91.683151994724682</v>
      </c>
      <c r="AO24" s="46">
        <f t="shared" si="10"/>
        <v>22171.5</v>
      </c>
      <c r="AP24" s="46">
        <f t="shared" si="10"/>
        <v>21947</v>
      </c>
      <c r="AQ24" s="46">
        <f t="shared" si="10"/>
        <v>98.987438829127484</v>
      </c>
      <c r="AR24" s="10">
        <f t="shared" si="10"/>
        <v>2184.1999999999998</v>
      </c>
      <c r="AS24" s="10">
        <f t="shared" si="10"/>
        <v>2117.6</v>
      </c>
      <c r="AT24" s="10">
        <f t="shared" si="10"/>
        <v>96.950828678692432</v>
      </c>
      <c r="AU24" s="10">
        <f t="shared" si="10"/>
        <v>1973.7</v>
      </c>
      <c r="AV24" s="10">
        <f t="shared" si="10"/>
        <v>1821.5</v>
      </c>
      <c r="AW24" s="10">
        <f t="shared" si="10"/>
        <v>92.288595024573141</v>
      </c>
      <c r="AX24" s="10">
        <f t="shared" si="10"/>
        <v>4150.8</v>
      </c>
      <c r="AY24" s="10">
        <f t="shared" si="10"/>
        <v>3958.2</v>
      </c>
      <c r="AZ24" s="10">
        <f t="shared" si="10"/>
        <v>95.359930615784904</v>
      </c>
      <c r="BA24" s="103" t="s">
        <v>40</v>
      </c>
      <c r="BB24" s="78" t="s">
        <v>68</v>
      </c>
    </row>
    <row r="25" spans="1:54" s="11" customFormat="1" ht="17.399999999999999" customHeight="1">
      <c r="A25" s="110"/>
      <c r="B25" s="101"/>
      <c r="C25" s="91"/>
      <c r="D25" s="9" t="s">
        <v>52</v>
      </c>
      <c r="E25" s="46">
        <f t="shared" ref="E25:G26" si="12">AO25+AR25+AU25+AX25</f>
        <v>0</v>
      </c>
      <c r="F25" s="46">
        <f t="shared" si="12"/>
        <v>0</v>
      </c>
      <c r="G25" s="46">
        <f t="shared" si="12"/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46">
        <f t="shared" ref="Q25:S26" si="13">H25+K25+N25</f>
        <v>0</v>
      </c>
      <c r="R25" s="46">
        <f t="shared" si="13"/>
        <v>0</v>
      </c>
      <c r="S25" s="46">
        <f t="shared" si="13"/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46">
        <f t="shared" ref="AC25:AE26" si="14">Q25+T25+W25+Z25</f>
        <v>0</v>
      </c>
      <c r="AD25" s="46">
        <f t="shared" si="14"/>
        <v>0</v>
      </c>
      <c r="AE25" s="46">
        <f t="shared" si="14"/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46">
        <f t="shared" ref="AO25:AQ26" si="15">AC25+AF25+AI25+AL25</f>
        <v>0</v>
      </c>
      <c r="AP25" s="46">
        <f t="shared" si="15"/>
        <v>0</v>
      </c>
      <c r="AQ25" s="46">
        <f t="shared" si="15"/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4"/>
      <c r="BB25" s="112"/>
    </row>
    <row r="26" spans="1:54" s="11" customFormat="1" ht="56.4" customHeight="1">
      <c r="A26" s="110"/>
      <c r="B26" s="101"/>
      <c r="C26" s="91"/>
      <c r="D26" s="32" t="s">
        <v>57</v>
      </c>
      <c r="E26" s="46">
        <f t="shared" si="12"/>
        <v>0</v>
      </c>
      <c r="F26" s="46">
        <f t="shared" si="12"/>
        <v>0</v>
      </c>
      <c r="G26" s="46">
        <f t="shared" si="12"/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3">
        <v>0</v>
      </c>
      <c r="N26" s="13">
        <v>0</v>
      </c>
      <c r="O26" s="10">
        <v>0</v>
      </c>
      <c r="P26" s="10">
        <v>0</v>
      </c>
      <c r="Q26" s="46">
        <f t="shared" si="13"/>
        <v>0</v>
      </c>
      <c r="R26" s="46">
        <f t="shared" si="13"/>
        <v>0</v>
      </c>
      <c r="S26" s="46">
        <f t="shared" si="13"/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0">
        <v>0</v>
      </c>
      <c r="AB26" s="10">
        <v>0</v>
      </c>
      <c r="AC26" s="46">
        <f t="shared" si="14"/>
        <v>0</v>
      </c>
      <c r="AD26" s="46">
        <f t="shared" si="14"/>
        <v>0</v>
      </c>
      <c r="AE26" s="46">
        <f t="shared" si="14"/>
        <v>0</v>
      </c>
      <c r="AF26" s="10">
        <v>0</v>
      </c>
      <c r="AG26" s="10">
        <v>0</v>
      </c>
      <c r="AH26" s="10">
        <v>0</v>
      </c>
      <c r="AI26" s="13">
        <v>0</v>
      </c>
      <c r="AJ26" s="13">
        <v>0</v>
      </c>
      <c r="AK26" s="13">
        <v>0</v>
      </c>
      <c r="AL26" s="13">
        <v>0</v>
      </c>
      <c r="AM26" s="10">
        <v>0</v>
      </c>
      <c r="AN26" s="10">
        <v>0</v>
      </c>
      <c r="AO26" s="46">
        <f t="shared" si="15"/>
        <v>0</v>
      </c>
      <c r="AP26" s="46">
        <f t="shared" si="15"/>
        <v>0</v>
      </c>
      <c r="AQ26" s="46">
        <f t="shared" si="15"/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0">
        <v>0</v>
      </c>
      <c r="AZ26" s="10">
        <v>0</v>
      </c>
      <c r="BA26" s="104"/>
      <c r="BB26" s="112"/>
    </row>
    <row r="27" spans="1:54" s="11" customFormat="1" ht="22.2" customHeight="1">
      <c r="A27" s="110"/>
      <c r="B27" s="101"/>
      <c r="C27" s="91"/>
      <c r="D27" s="32" t="s">
        <v>53</v>
      </c>
      <c r="E27" s="46">
        <f>AO27+AR27+AU27+AX27</f>
        <v>30480.2</v>
      </c>
      <c r="F27" s="46">
        <f>AP27+AS27+AV27+AY27</f>
        <v>29844.3</v>
      </c>
      <c r="G27" s="46">
        <f>F27/E27*100</f>
        <v>97.913727600212596</v>
      </c>
      <c r="H27" s="10">
        <v>414.2</v>
      </c>
      <c r="I27" s="10">
        <v>414.2</v>
      </c>
      <c r="J27" s="10">
        <f>I27/H27*100</f>
        <v>100</v>
      </c>
      <c r="K27" s="10">
        <f>2950.1+208.4</f>
        <v>3158.5</v>
      </c>
      <c r="L27" s="10">
        <v>3158.5</v>
      </c>
      <c r="M27" s="10">
        <f>L27/K27*100</f>
        <v>100</v>
      </c>
      <c r="N27" s="10">
        <f>5178.4-438+155.8</f>
        <v>4896.2</v>
      </c>
      <c r="O27" s="14">
        <v>4878</v>
      </c>
      <c r="P27" s="10">
        <f>O27/N27*100</f>
        <v>99.628283158367708</v>
      </c>
      <c r="Q27" s="46">
        <f>H27+K27+N27</f>
        <v>8468.9</v>
      </c>
      <c r="R27" s="46">
        <f>I27+L27+O27</f>
        <v>8450.7000000000007</v>
      </c>
      <c r="S27" s="47">
        <f>R27/Q27*100</f>
        <v>99.785096057339217</v>
      </c>
      <c r="T27" s="10">
        <f>2241.5+200+105.1+848.6</f>
        <v>3395.2</v>
      </c>
      <c r="U27" s="10">
        <v>3395.2</v>
      </c>
      <c r="V27" s="12">
        <f>U27/T27*100</f>
        <v>100</v>
      </c>
      <c r="W27" s="10">
        <f>2438+4.1</f>
        <v>2442.1</v>
      </c>
      <c r="X27" s="10">
        <v>493.1</v>
      </c>
      <c r="Y27" s="12">
        <f>X27/W27*100</f>
        <v>20.191638344048158</v>
      </c>
      <c r="Z27" s="10">
        <f>2465.2-848.6-1006.5+80-0.1</f>
        <v>689.99999999999989</v>
      </c>
      <c r="AA27" s="14">
        <v>2556.4</v>
      </c>
      <c r="AB27" s="12">
        <f>AA27/Z27*100</f>
        <v>370.49275362318849</v>
      </c>
      <c r="AC27" s="46">
        <f>Q27+T27+W27+Z27</f>
        <v>14996.199999999999</v>
      </c>
      <c r="AD27" s="46">
        <f>R27+U27+X27+AA27</f>
        <v>14895.400000000001</v>
      </c>
      <c r="AE27" s="46">
        <f>AD27/AC27*100</f>
        <v>99.327829716861629</v>
      </c>
      <c r="AF27" s="10">
        <v>3865.2</v>
      </c>
      <c r="AG27" s="10">
        <v>3865.2</v>
      </c>
      <c r="AH27" s="15">
        <f>AG27/AF27*100</f>
        <v>100</v>
      </c>
      <c r="AI27" s="10">
        <v>2096.9</v>
      </c>
      <c r="AJ27" s="10">
        <v>2074.1</v>
      </c>
      <c r="AK27" s="10">
        <f>AJ27/AI27*100</f>
        <v>98.912680623777945</v>
      </c>
      <c r="AL27" s="10">
        <v>1213.2</v>
      </c>
      <c r="AM27" s="14">
        <v>1112.3</v>
      </c>
      <c r="AN27" s="10">
        <f>AM27/AL27*100</f>
        <v>91.683151994724682</v>
      </c>
      <c r="AO27" s="46">
        <f>AC27+AF27+AI27+AL27</f>
        <v>22171.5</v>
      </c>
      <c r="AP27" s="46">
        <f>AD27+AG27+AJ27+AM27</f>
        <v>21947</v>
      </c>
      <c r="AQ27" s="47">
        <f>AP27/AO27*100</f>
        <v>98.987438829127484</v>
      </c>
      <c r="AR27" s="10">
        <v>2184.1999999999998</v>
      </c>
      <c r="AS27" s="10">
        <v>2117.6</v>
      </c>
      <c r="AT27" s="10">
        <f>AS27/AR27*100</f>
        <v>96.950828678692432</v>
      </c>
      <c r="AU27" s="10">
        <v>1973.7</v>
      </c>
      <c r="AV27" s="10">
        <v>1821.5</v>
      </c>
      <c r="AW27" s="10">
        <f>AV27/AU27*100</f>
        <v>92.288595024573141</v>
      </c>
      <c r="AX27" s="10">
        <v>4150.8</v>
      </c>
      <c r="AY27" s="14">
        <v>3958.2</v>
      </c>
      <c r="AZ27" s="10">
        <f>AY27/AX27*100</f>
        <v>95.359930615784904</v>
      </c>
      <c r="BA27" s="104"/>
      <c r="BB27" s="112"/>
    </row>
    <row r="28" spans="1:54" s="11" customFormat="1" ht="30.6" customHeight="1">
      <c r="A28" s="111"/>
      <c r="B28" s="102"/>
      <c r="C28" s="92"/>
      <c r="D28" s="32" t="s">
        <v>54</v>
      </c>
      <c r="E28" s="46">
        <v>0</v>
      </c>
      <c r="F28" s="46">
        <v>0</v>
      </c>
      <c r="G28" s="46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46">
        <v>0</v>
      </c>
      <c r="R28" s="46">
        <v>0</v>
      </c>
      <c r="S28" s="46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46">
        <v>0</v>
      </c>
      <c r="AD28" s="46">
        <v>0</v>
      </c>
      <c r="AE28" s="46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46">
        <v>0</v>
      </c>
      <c r="AP28" s="46">
        <v>0</v>
      </c>
      <c r="AQ28" s="46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05"/>
      <c r="BB28" s="113"/>
    </row>
    <row r="29" spans="1:54" s="11" customFormat="1" ht="21" customHeight="1">
      <c r="A29" s="84" t="s">
        <v>48</v>
      </c>
      <c r="B29" s="85"/>
      <c r="C29" s="90"/>
      <c r="D29" s="9" t="s">
        <v>51</v>
      </c>
      <c r="E29" s="46">
        <f>SUM(E30:E32)</f>
        <v>35613.9</v>
      </c>
      <c r="F29" s="46">
        <f>SUM(F30:F32)</f>
        <v>32151</v>
      </c>
      <c r="G29" s="46">
        <f>SUM(G30:G32)</f>
        <v>90.276549324842264</v>
      </c>
      <c r="H29" s="10">
        <f>H27+H17</f>
        <v>414.2</v>
      </c>
      <c r="I29" s="10">
        <f>I27+I17</f>
        <v>414.2</v>
      </c>
      <c r="J29" s="10">
        <f>I29/H29*100</f>
        <v>100</v>
      </c>
      <c r="K29" s="10">
        <f t="shared" ref="K29:AE29" si="16">SUM(K31:K32)</f>
        <v>3321.5</v>
      </c>
      <c r="L29" s="10">
        <f t="shared" si="16"/>
        <v>3321.5</v>
      </c>
      <c r="M29" s="16">
        <f t="shared" si="16"/>
        <v>100</v>
      </c>
      <c r="N29" s="16">
        <f t="shared" si="16"/>
        <v>6935.7999999999993</v>
      </c>
      <c r="O29" s="10">
        <f t="shared" si="16"/>
        <v>5041.1000000000004</v>
      </c>
      <c r="P29" s="10">
        <f t="shared" si="16"/>
        <v>72.68231494564435</v>
      </c>
      <c r="Q29" s="46">
        <f t="shared" si="16"/>
        <v>10671.5</v>
      </c>
      <c r="R29" s="46">
        <f t="shared" si="16"/>
        <v>8776.8000000000011</v>
      </c>
      <c r="S29" s="46">
        <f t="shared" si="16"/>
        <v>82.245232628965013</v>
      </c>
      <c r="T29" s="16">
        <f t="shared" si="16"/>
        <v>3558.2999999999997</v>
      </c>
      <c r="U29" s="16">
        <f t="shared" si="16"/>
        <v>3558.2999999999997</v>
      </c>
      <c r="V29" s="16">
        <f t="shared" si="16"/>
        <v>100</v>
      </c>
      <c r="W29" s="16">
        <f t="shared" si="16"/>
        <v>2605.1</v>
      </c>
      <c r="X29" s="16">
        <f t="shared" si="16"/>
        <v>656.1</v>
      </c>
      <c r="Y29" s="16">
        <f t="shared" si="16"/>
        <v>25.185213619438795</v>
      </c>
      <c r="Z29" s="16">
        <f t="shared" si="16"/>
        <v>853.09999999999991</v>
      </c>
      <c r="AA29" s="10">
        <f t="shared" si="16"/>
        <v>2719.5</v>
      </c>
      <c r="AB29" s="10">
        <f t="shared" si="16"/>
        <v>318.778572265854</v>
      </c>
      <c r="AC29" s="46">
        <f t="shared" si="16"/>
        <v>17688</v>
      </c>
      <c r="AD29" s="46">
        <f t="shared" si="16"/>
        <v>15710.7</v>
      </c>
      <c r="AE29" s="46">
        <f t="shared" si="16"/>
        <v>88.821234735413839</v>
      </c>
      <c r="AF29" s="10">
        <f t="shared" ref="AF29:AZ29" si="17">SUM(AF30:AF32)</f>
        <v>4028.2</v>
      </c>
      <c r="AG29" s="10">
        <f t="shared" si="17"/>
        <v>4028.2</v>
      </c>
      <c r="AH29" s="10">
        <f t="shared" si="17"/>
        <v>100</v>
      </c>
      <c r="AI29" s="16">
        <f t="shared" si="17"/>
        <v>2260</v>
      </c>
      <c r="AJ29" s="16">
        <f t="shared" si="17"/>
        <v>2237.1999999999998</v>
      </c>
      <c r="AK29" s="16">
        <f t="shared" si="17"/>
        <v>98.991150442477874</v>
      </c>
      <c r="AL29" s="16">
        <f t="shared" si="17"/>
        <v>1376.2</v>
      </c>
      <c r="AM29" s="10">
        <f t="shared" si="17"/>
        <v>1275.3</v>
      </c>
      <c r="AN29" s="10">
        <f>SUM(AN30:AN32)</f>
        <v>0</v>
      </c>
      <c r="AO29" s="46">
        <f t="shared" si="17"/>
        <v>25352.400000000001</v>
      </c>
      <c r="AP29" s="46">
        <f t="shared" si="17"/>
        <v>23251.4</v>
      </c>
      <c r="AQ29" s="46">
        <f t="shared" si="17"/>
        <v>91.712816143639259</v>
      </c>
      <c r="AR29" s="16">
        <f t="shared" si="17"/>
        <v>2347.2999999999997</v>
      </c>
      <c r="AS29" s="16">
        <f t="shared" si="17"/>
        <v>2280.6999999999998</v>
      </c>
      <c r="AT29" s="16">
        <f t="shared" si="17"/>
        <v>0</v>
      </c>
      <c r="AU29" s="16">
        <f t="shared" si="17"/>
        <v>2136.8000000000002</v>
      </c>
      <c r="AV29" s="16">
        <f t="shared" si="17"/>
        <v>1984.6</v>
      </c>
      <c r="AW29" s="16">
        <f t="shared" si="17"/>
        <v>0</v>
      </c>
      <c r="AX29" s="16">
        <f t="shared" si="17"/>
        <v>5777.4</v>
      </c>
      <c r="AY29" s="10">
        <f t="shared" si="17"/>
        <v>4634.3</v>
      </c>
      <c r="AZ29" s="10">
        <f t="shared" si="17"/>
        <v>0</v>
      </c>
      <c r="BA29" s="63"/>
      <c r="BB29" s="114"/>
    </row>
    <row r="30" spans="1:54" s="11" customFormat="1" ht="21" customHeight="1">
      <c r="A30" s="86"/>
      <c r="B30" s="87"/>
      <c r="C30" s="91"/>
      <c r="D30" s="9" t="s">
        <v>52</v>
      </c>
      <c r="E30" s="46">
        <f t="shared" ref="E30:G31" si="18">AO30+AR30+AU30+AX30</f>
        <v>0</v>
      </c>
      <c r="F30" s="46">
        <f t="shared" si="18"/>
        <v>0</v>
      </c>
      <c r="G30" s="46">
        <f t="shared" si="18"/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46">
        <f t="shared" ref="Q30:S31" si="19">H30+K30+N30</f>
        <v>0</v>
      </c>
      <c r="R30" s="46">
        <f t="shared" si="19"/>
        <v>0</v>
      </c>
      <c r="S30" s="46">
        <f t="shared" si="19"/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46">
        <f t="shared" ref="AC30:AE31" si="20">Q30+T30+W30+Z30</f>
        <v>0</v>
      </c>
      <c r="AD30" s="46">
        <f t="shared" si="20"/>
        <v>0</v>
      </c>
      <c r="AE30" s="46">
        <f t="shared" si="20"/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46">
        <f t="shared" ref="AO30:AQ31" si="21">AC30+AF30+AI30+AL30</f>
        <v>0</v>
      </c>
      <c r="AP30" s="46">
        <f t="shared" si="21"/>
        <v>0</v>
      </c>
      <c r="AQ30" s="46">
        <f t="shared" si="21"/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64"/>
      <c r="BB30" s="115"/>
    </row>
    <row r="31" spans="1:54" s="11" customFormat="1" ht="57.6" customHeight="1">
      <c r="A31" s="86"/>
      <c r="B31" s="87"/>
      <c r="C31" s="91"/>
      <c r="D31" s="32" t="s">
        <v>57</v>
      </c>
      <c r="E31" s="46">
        <f t="shared" si="18"/>
        <v>0</v>
      </c>
      <c r="F31" s="46">
        <f t="shared" si="18"/>
        <v>0</v>
      </c>
      <c r="G31" s="46">
        <f t="shared" si="18"/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46">
        <f t="shared" si="19"/>
        <v>0</v>
      </c>
      <c r="R31" s="46">
        <f t="shared" si="19"/>
        <v>0</v>
      </c>
      <c r="S31" s="46">
        <f t="shared" si="19"/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46">
        <f t="shared" si="20"/>
        <v>0</v>
      </c>
      <c r="AD31" s="46">
        <f t="shared" si="20"/>
        <v>0</v>
      </c>
      <c r="AE31" s="46">
        <f t="shared" si="20"/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46">
        <f t="shared" si="21"/>
        <v>0</v>
      </c>
      <c r="AP31" s="46">
        <f t="shared" si="21"/>
        <v>0</v>
      </c>
      <c r="AQ31" s="46">
        <f t="shared" si="21"/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64"/>
      <c r="BB31" s="115"/>
    </row>
    <row r="32" spans="1:54" s="11" customFormat="1" ht="21.6" customHeight="1">
      <c r="A32" s="86"/>
      <c r="B32" s="87"/>
      <c r="C32" s="91"/>
      <c r="D32" s="32" t="s">
        <v>53</v>
      </c>
      <c r="E32" s="46">
        <f>E27+E17+E22</f>
        <v>35613.9</v>
      </c>
      <c r="F32" s="46">
        <f>F27+F17</f>
        <v>32151</v>
      </c>
      <c r="G32" s="46">
        <f>F32/E32*100</f>
        <v>90.276549324842264</v>
      </c>
      <c r="H32" s="10">
        <f>H17+H22+H27</f>
        <v>414.2</v>
      </c>
      <c r="I32" s="10">
        <f>I17+I22+I27</f>
        <v>414.2</v>
      </c>
      <c r="J32" s="10">
        <f>I32/H32*100</f>
        <v>100</v>
      </c>
      <c r="K32" s="10">
        <f t="shared" ref="K32:L32" si="22">K17+K22+K27</f>
        <v>3321.5</v>
      </c>
      <c r="L32" s="10">
        <f t="shared" si="22"/>
        <v>3321.5</v>
      </c>
      <c r="M32" s="10">
        <f>L32/K32*100</f>
        <v>100</v>
      </c>
      <c r="N32" s="10">
        <f t="shared" ref="N32:O32" si="23">N17+N22+N27</f>
        <v>6935.7999999999993</v>
      </c>
      <c r="O32" s="10">
        <f t="shared" si="23"/>
        <v>5041.1000000000004</v>
      </c>
      <c r="P32" s="10">
        <f>O32/N32*100</f>
        <v>72.68231494564435</v>
      </c>
      <c r="Q32" s="46">
        <f>Q27+Q17+Q22</f>
        <v>10671.5</v>
      </c>
      <c r="R32" s="46">
        <f>R27+R17+R22</f>
        <v>8776.8000000000011</v>
      </c>
      <c r="S32" s="46">
        <f>R32/Q32*100</f>
        <v>82.245232628965013</v>
      </c>
      <c r="T32" s="10">
        <f t="shared" ref="T32:U32" si="24">T17+T22+T27</f>
        <v>3558.2999999999997</v>
      </c>
      <c r="U32" s="10">
        <f t="shared" si="24"/>
        <v>3558.2999999999997</v>
      </c>
      <c r="V32" s="10">
        <f>U32/T32*100</f>
        <v>100</v>
      </c>
      <c r="W32" s="10">
        <f t="shared" ref="W32:X32" si="25">W17+W22+W27</f>
        <v>2605.1</v>
      </c>
      <c r="X32" s="10">
        <f t="shared" si="25"/>
        <v>656.1</v>
      </c>
      <c r="Y32" s="10">
        <f>X32/W32*100</f>
        <v>25.185213619438795</v>
      </c>
      <c r="Z32" s="10">
        <f t="shared" ref="Z32:AA32" si="26">Z17+Z22+Z27</f>
        <v>853.09999999999991</v>
      </c>
      <c r="AA32" s="10">
        <f t="shared" si="26"/>
        <v>2719.5</v>
      </c>
      <c r="AB32" s="10">
        <f>AA32/Z32*100</f>
        <v>318.778572265854</v>
      </c>
      <c r="AC32" s="46">
        <f>AC27+AC17+AC22</f>
        <v>17688</v>
      </c>
      <c r="AD32" s="46">
        <f>AD27+AD17+AD22</f>
        <v>15710.7</v>
      </c>
      <c r="AE32" s="46">
        <f>AD32/AC32*100</f>
        <v>88.821234735413839</v>
      </c>
      <c r="AF32" s="10">
        <f t="shared" ref="AF32:AG32" si="27">AF17+AF22+AF27</f>
        <v>4028.2</v>
      </c>
      <c r="AG32" s="10">
        <f t="shared" si="27"/>
        <v>4028.2</v>
      </c>
      <c r="AH32" s="10">
        <f>AG32/AF32*100</f>
        <v>100</v>
      </c>
      <c r="AI32" s="10">
        <f t="shared" ref="AI32:AJ32" si="28">AI17+AI22+AI27</f>
        <v>2260</v>
      </c>
      <c r="AJ32" s="10">
        <f t="shared" si="28"/>
        <v>2237.1999999999998</v>
      </c>
      <c r="AK32" s="10">
        <f>AJ32/AI32*100</f>
        <v>98.991150442477874</v>
      </c>
      <c r="AL32" s="10">
        <f t="shared" ref="AL32:AM32" si="29">AL17+AL22+AL27</f>
        <v>1376.2</v>
      </c>
      <c r="AM32" s="10">
        <f t="shared" si="29"/>
        <v>1275.3</v>
      </c>
      <c r="AN32" s="10">
        <v>0</v>
      </c>
      <c r="AO32" s="46">
        <f>AO27+AO17+AO22</f>
        <v>25352.400000000001</v>
      </c>
      <c r="AP32" s="46">
        <f>AP27+AP17+AP22</f>
        <v>23251.4</v>
      </c>
      <c r="AQ32" s="46">
        <f>AP32/AO32*100</f>
        <v>91.712816143639259</v>
      </c>
      <c r="AR32" s="10">
        <f t="shared" ref="AR32:AS32" si="30">AR17+AR22+AR27</f>
        <v>2347.2999999999997</v>
      </c>
      <c r="AS32" s="10">
        <f t="shared" si="30"/>
        <v>2280.6999999999998</v>
      </c>
      <c r="AT32" s="10">
        <v>0</v>
      </c>
      <c r="AU32" s="10">
        <f t="shared" ref="AU32:AV32" si="31">AU17+AU22+AU27</f>
        <v>2136.8000000000002</v>
      </c>
      <c r="AV32" s="10">
        <f t="shared" si="31"/>
        <v>1984.6</v>
      </c>
      <c r="AW32" s="10">
        <v>0</v>
      </c>
      <c r="AX32" s="10">
        <f t="shared" ref="AX32:AY32" si="32">AX17+AX22+AX27</f>
        <v>5777.4</v>
      </c>
      <c r="AY32" s="10">
        <f t="shared" si="32"/>
        <v>4634.3</v>
      </c>
      <c r="AZ32" s="10">
        <v>0</v>
      </c>
      <c r="BA32" s="64"/>
      <c r="BB32" s="115"/>
    </row>
    <row r="33" spans="1:54" s="11" customFormat="1" ht="30.6" customHeight="1">
      <c r="A33" s="88"/>
      <c r="B33" s="89"/>
      <c r="C33" s="92"/>
      <c r="D33" s="32" t="s">
        <v>54</v>
      </c>
      <c r="E33" s="46">
        <v>0</v>
      </c>
      <c r="F33" s="46">
        <v>0</v>
      </c>
      <c r="G33" s="46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46">
        <v>0</v>
      </c>
      <c r="R33" s="46">
        <v>0</v>
      </c>
      <c r="S33" s="46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46">
        <v>0</v>
      </c>
      <c r="AD33" s="46">
        <v>0</v>
      </c>
      <c r="AE33" s="46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46">
        <v>0</v>
      </c>
      <c r="AP33" s="46">
        <v>0</v>
      </c>
      <c r="AQ33" s="46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65"/>
      <c r="BB33" s="116"/>
    </row>
    <row r="34" spans="1:54" ht="19.95" customHeight="1">
      <c r="A34" s="37" t="s">
        <v>43</v>
      </c>
      <c r="B34" s="128" t="s">
        <v>31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</row>
    <row r="35" spans="1:54" s="11" customFormat="1" ht="20.399999999999999" customHeight="1">
      <c r="A35" s="109" t="s">
        <v>45</v>
      </c>
      <c r="B35" s="129" t="s">
        <v>58</v>
      </c>
      <c r="C35" s="78" t="s">
        <v>56</v>
      </c>
      <c r="D35" s="9" t="s">
        <v>51</v>
      </c>
      <c r="E35" s="46">
        <f t="shared" ref="E35:AZ35" si="33">SUM(E37:E38)</f>
        <v>82.9</v>
      </c>
      <c r="F35" s="46">
        <f t="shared" si="33"/>
        <v>82.9</v>
      </c>
      <c r="G35" s="46">
        <f t="shared" si="33"/>
        <v>100</v>
      </c>
      <c r="H35" s="10">
        <f t="shared" si="33"/>
        <v>0</v>
      </c>
      <c r="I35" s="10">
        <f t="shared" si="33"/>
        <v>0</v>
      </c>
      <c r="J35" s="10">
        <f t="shared" si="33"/>
        <v>0</v>
      </c>
      <c r="K35" s="10">
        <f t="shared" si="33"/>
        <v>0</v>
      </c>
      <c r="L35" s="10">
        <f t="shared" si="33"/>
        <v>0</v>
      </c>
      <c r="M35" s="10">
        <f t="shared" si="33"/>
        <v>0</v>
      </c>
      <c r="N35" s="10">
        <f t="shared" si="33"/>
        <v>0</v>
      </c>
      <c r="O35" s="10">
        <f t="shared" si="33"/>
        <v>0</v>
      </c>
      <c r="P35" s="10">
        <f t="shared" si="33"/>
        <v>0</v>
      </c>
      <c r="Q35" s="46">
        <f t="shared" si="33"/>
        <v>0</v>
      </c>
      <c r="R35" s="46">
        <f t="shared" si="33"/>
        <v>0</v>
      </c>
      <c r="S35" s="46">
        <f t="shared" si="33"/>
        <v>0</v>
      </c>
      <c r="T35" s="10">
        <f t="shared" si="33"/>
        <v>39.200000000000003</v>
      </c>
      <c r="U35" s="10">
        <f t="shared" si="33"/>
        <v>14.7</v>
      </c>
      <c r="V35" s="10">
        <f t="shared" si="33"/>
        <v>37.499999999999993</v>
      </c>
      <c r="W35" s="10">
        <f t="shared" si="33"/>
        <v>0</v>
      </c>
      <c r="X35" s="10">
        <f t="shared" si="33"/>
        <v>0</v>
      </c>
      <c r="Y35" s="10">
        <f t="shared" si="33"/>
        <v>0</v>
      </c>
      <c r="Z35" s="10">
        <f t="shared" si="33"/>
        <v>0</v>
      </c>
      <c r="AA35" s="10">
        <f t="shared" si="33"/>
        <v>0</v>
      </c>
      <c r="AB35" s="10">
        <f t="shared" si="33"/>
        <v>0</v>
      </c>
      <c r="AC35" s="46">
        <f t="shared" si="33"/>
        <v>39.200000000000003</v>
      </c>
      <c r="AD35" s="46">
        <f t="shared" si="33"/>
        <v>14.7</v>
      </c>
      <c r="AE35" s="46">
        <f t="shared" si="33"/>
        <v>37.499999999999993</v>
      </c>
      <c r="AF35" s="10">
        <f t="shared" si="33"/>
        <v>26.6</v>
      </c>
      <c r="AG35" s="10">
        <f t="shared" si="33"/>
        <v>20</v>
      </c>
      <c r="AH35" s="10">
        <f t="shared" si="33"/>
        <v>0</v>
      </c>
      <c r="AI35" s="10">
        <f t="shared" si="33"/>
        <v>0</v>
      </c>
      <c r="AJ35" s="10">
        <f t="shared" si="33"/>
        <v>0</v>
      </c>
      <c r="AK35" s="10">
        <f t="shared" si="33"/>
        <v>0</v>
      </c>
      <c r="AL35" s="10">
        <f t="shared" si="33"/>
        <v>0</v>
      </c>
      <c r="AM35" s="10">
        <f t="shared" si="33"/>
        <v>0</v>
      </c>
      <c r="AN35" s="10">
        <f t="shared" si="33"/>
        <v>0</v>
      </c>
      <c r="AO35" s="46">
        <f t="shared" si="33"/>
        <v>65.800000000000011</v>
      </c>
      <c r="AP35" s="46">
        <f t="shared" si="33"/>
        <v>34.700000000000003</v>
      </c>
      <c r="AQ35" s="46">
        <f t="shared" si="33"/>
        <v>37.499999999999993</v>
      </c>
      <c r="AR35" s="10">
        <f t="shared" si="33"/>
        <v>17.100000000000001</v>
      </c>
      <c r="AS35" s="10">
        <f t="shared" si="33"/>
        <v>0</v>
      </c>
      <c r="AT35" s="10">
        <f t="shared" si="33"/>
        <v>0</v>
      </c>
      <c r="AU35" s="10">
        <f t="shared" si="33"/>
        <v>0</v>
      </c>
      <c r="AV35" s="10">
        <f t="shared" si="33"/>
        <v>30.6</v>
      </c>
      <c r="AW35" s="10">
        <f t="shared" si="33"/>
        <v>0</v>
      </c>
      <c r="AX35" s="10">
        <f t="shared" si="33"/>
        <v>0</v>
      </c>
      <c r="AY35" s="10">
        <f t="shared" si="33"/>
        <v>17.600000000000001</v>
      </c>
      <c r="AZ35" s="10">
        <f t="shared" si="33"/>
        <v>0</v>
      </c>
      <c r="BA35" s="106" t="s">
        <v>74</v>
      </c>
      <c r="BB35" s="78"/>
    </row>
    <row r="36" spans="1:54" s="11" customFormat="1" ht="20.399999999999999" customHeight="1">
      <c r="A36" s="110"/>
      <c r="B36" s="130"/>
      <c r="C36" s="79"/>
      <c r="D36" s="9" t="s">
        <v>52</v>
      </c>
      <c r="E36" s="46">
        <f t="shared" ref="E36:G37" si="34">AO36+AR36+AU36+AX36</f>
        <v>0</v>
      </c>
      <c r="F36" s="46">
        <f t="shared" si="34"/>
        <v>0</v>
      </c>
      <c r="G36" s="46">
        <f t="shared" si="34"/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46">
        <f t="shared" ref="Q36:S38" si="35">H36+K36+N36</f>
        <v>0</v>
      </c>
      <c r="R36" s="46">
        <f t="shared" si="35"/>
        <v>0</v>
      </c>
      <c r="S36" s="46">
        <f t="shared" si="35"/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46">
        <f t="shared" ref="AC36:AE37" si="36">Q36+T36+W36+Z36</f>
        <v>0</v>
      </c>
      <c r="AD36" s="46">
        <f t="shared" si="36"/>
        <v>0</v>
      </c>
      <c r="AE36" s="46">
        <f t="shared" si="36"/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46">
        <f t="shared" ref="AO36:AQ38" si="37">AC36+AF36+AI36+AL36</f>
        <v>0</v>
      </c>
      <c r="AP36" s="46">
        <f t="shared" si="37"/>
        <v>0</v>
      </c>
      <c r="AQ36" s="46">
        <f t="shared" si="37"/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7"/>
      <c r="BB36" s="79"/>
    </row>
    <row r="37" spans="1:54" s="11" customFormat="1" ht="62.4" customHeight="1">
      <c r="A37" s="110"/>
      <c r="B37" s="130"/>
      <c r="C37" s="79"/>
      <c r="D37" s="32" t="s">
        <v>57</v>
      </c>
      <c r="E37" s="46">
        <f t="shared" si="34"/>
        <v>0</v>
      </c>
      <c r="F37" s="46">
        <f t="shared" si="34"/>
        <v>0</v>
      </c>
      <c r="G37" s="46">
        <f t="shared" si="34"/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46">
        <f t="shared" si="35"/>
        <v>0</v>
      </c>
      <c r="R37" s="46">
        <f t="shared" si="35"/>
        <v>0</v>
      </c>
      <c r="S37" s="46">
        <f t="shared" si="35"/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46">
        <f t="shared" si="36"/>
        <v>0</v>
      </c>
      <c r="AD37" s="46">
        <f t="shared" si="36"/>
        <v>0</v>
      </c>
      <c r="AE37" s="46">
        <f t="shared" si="36"/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46">
        <f t="shared" si="37"/>
        <v>0</v>
      </c>
      <c r="AP37" s="46">
        <f t="shared" si="37"/>
        <v>0</v>
      </c>
      <c r="AQ37" s="46">
        <f t="shared" si="37"/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7"/>
      <c r="BB37" s="79"/>
    </row>
    <row r="38" spans="1:54" s="11" customFormat="1" ht="22.95" customHeight="1">
      <c r="A38" s="110"/>
      <c r="B38" s="130"/>
      <c r="C38" s="79"/>
      <c r="D38" s="32" t="s">
        <v>53</v>
      </c>
      <c r="E38" s="46">
        <f>AO38+AR38+AU38+AX38</f>
        <v>82.9</v>
      </c>
      <c r="F38" s="46">
        <f>AP38+AS38+AV38+AY38</f>
        <v>82.9</v>
      </c>
      <c r="G38" s="46">
        <f>F38/E38*100</f>
        <v>100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46">
        <f t="shared" si="35"/>
        <v>0</v>
      </c>
      <c r="R38" s="46">
        <f t="shared" si="35"/>
        <v>0</v>
      </c>
      <c r="S38" s="46">
        <f t="shared" si="35"/>
        <v>0</v>
      </c>
      <c r="T38" s="10">
        <v>39.200000000000003</v>
      </c>
      <c r="U38" s="10">
        <v>14.7</v>
      </c>
      <c r="V38" s="12">
        <f>U38/T38*100</f>
        <v>37.499999999999993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46">
        <f>Q38+T38+W38+Z38</f>
        <v>39.200000000000003</v>
      </c>
      <c r="AD38" s="46">
        <f>R38+U38+X38+AA38</f>
        <v>14.7</v>
      </c>
      <c r="AE38" s="46">
        <f>AD38/AC38*100</f>
        <v>37.499999999999993</v>
      </c>
      <c r="AF38" s="10">
        <v>26.6</v>
      </c>
      <c r="AG38" s="10">
        <v>20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46">
        <f t="shared" si="37"/>
        <v>65.800000000000011</v>
      </c>
      <c r="AP38" s="46">
        <f t="shared" si="37"/>
        <v>34.700000000000003</v>
      </c>
      <c r="AQ38" s="46">
        <f t="shared" si="37"/>
        <v>37.499999999999993</v>
      </c>
      <c r="AR38" s="10">
        <v>17.100000000000001</v>
      </c>
      <c r="AS38" s="10">
        <v>0</v>
      </c>
      <c r="AT38" s="10">
        <v>0</v>
      </c>
      <c r="AU38" s="10">
        <v>0</v>
      </c>
      <c r="AV38" s="10">
        <v>30.6</v>
      </c>
      <c r="AW38" s="10">
        <v>0</v>
      </c>
      <c r="AX38" s="10">
        <v>0</v>
      </c>
      <c r="AY38" s="10">
        <v>17.600000000000001</v>
      </c>
      <c r="AZ38" s="10">
        <v>0</v>
      </c>
      <c r="BA38" s="107"/>
      <c r="BB38" s="79"/>
    </row>
    <row r="39" spans="1:54" s="11" customFormat="1" ht="30.6" customHeight="1">
      <c r="A39" s="111"/>
      <c r="B39" s="131"/>
      <c r="C39" s="80"/>
      <c r="D39" s="32" t="s">
        <v>54</v>
      </c>
      <c r="E39" s="46">
        <v>0</v>
      </c>
      <c r="F39" s="46">
        <v>0</v>
      </c>
      <c r="G39" s="46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46">
        <v>0</v>
      </c>
      <c r="R39" s="46">
        <v>0</v>
      </c>
      <c r="S39" s="46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46">
        <v>0</v>
      </c>
      <c r="AD39" s="46">
        <v>0</v>
      </c>
      <c r="AE39" s="46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46">
        <v>0</v>
      </c>
      <c r="AP39" s="46">
        <v>0</v>
      </c>
      <c r="AQ39" s="46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08"/>
      <c r="BB39" s="80"/>
    </row>
    <row r="40" spans="1:54" s="11" customFormat="1" ht="19.2" customHeight="1">
      <c r="A40" s="84" t="s">
        <v>49</v>
      </c>
      <c r="B40" s="85"/>
      <c r="C40" s="90"/>
      <c r="D40" s="9" t="s">
        <v>51</v>
      </c>
      <c r="E40" s="46">
        <f>SUM(E41:E43)</f>
        <v>82.9</v>
      </c>
      <c r="F40" s="46">
        <f>SUM(F41:F43)</f>
        <v>82.9</v>
      </c>
      <c r="G40" s="46">
        <f>SUM(G41:G43)</f>
        <v>100</v>
      </c>
      <c r="H40" s="10">
        <f t="shared" ref="H40:AE40" si="38">SUM(H42:H43)</f>
        <v>0</v>
      </c>
      <c r="I40" s="10">
        <f t="shared" si="38"/>
        <v>0</v>
      </c>
      <c r="J40" s="10">
        <v>0</v>
      </c>
      <c r="K40" s="10">
        <f t="shared" si="38"/>
        <v>0</v>
      </c>
      <c r="L40" s="10">
        <f t="shared" si="38"/>
        <v>0</v>
      </c>
      <c r="M40" s="10">
        <v>0</v>
      </c>
      <c r="N40" s="10">
        <f t="shared" si="38"/>
        <v>0</v>
      </c>
      <c r="O40" s="10">
        <f t="shared" si="38"/>
        <v>0</v>
      </c>
      <c r="P40" s="10">
        <v>0</v>
      </c>
      <c r="Q40" s="46">
        <v>0</v>
      </c>
      <c r="R40" s="46">
        <f t="shared" si="38"/>
        <v>0</v>
      </c>
      <c r="S40" s="46">
        <f t="shared" si="38"/>
        <v>0</v>
      </c>
      <c r="T40" s="10">
        <f t="shared" si="38"/>
        <v>39.200000000000003</v>
      </c>
      <c r="U40" s="10">
        <f t="shared" si="38"/>
        <v>14.7</v>
      </c>
      <c r="V40" s="10">
        <f t="shared" si="38"/>
        <v>37.499999999999993</v>
      </c>
      <c r="W40" s="10">
        <f t="shared" si="38"/>
        <v>0</v>
      </c>
      <c r="X40" s="10">
        <f t="shared" si="38"/>
        <v>0</v>
      </c>
      <c r="Y40" s="10">
        <f t="shared" si="38"/>
        <v>0</v>
      </c>
      <c r="Z40" s="10">
        <f t="shared" si="38"/>
        <v>0</v>
      </c>
      <c r="AA40" s="10">
        <f t="shared" si="38"/>
        <v>0</v>
      </c>
      <c r="AB40" s="10">
        <f t="shared" si="38"/>
        <v>0</v>
      </c>
      <c r="AC40" s="46">
        <f t="shared" si="38"/>
        <v>39.200000000000003</v>
      </c>
      <c r="AD40" s="46">
        <f t="shared" si="38"/>
        <v>14.7</v>
      </c>
      <c r="AE40" s="46">
        <f t="shared" si="38"/>
        <v>37.499999999999993</v>
      </c>
      <c r="AF40" s="10">
        <f t="shared" ref="AF40:AZ40" si="39">SUM(AF41:AF43)</f>
        <v>26.6</v>
      </c>
      <c r="AG40" s="10">
        <f t="shared" si="39"/>
        <v>20</v>
      </c>
      <c r="AH40" s="10">
        <f t="shared" si="39"/>
        <v>0</v>
      </c>
      <c r="AI40" s="10">
        <f t="shared" si="39"/>
        <v>0</v>
      </c>
      <c r="AJ40" s="10">
        <f t="shared" si="39"/>
        <v>0</v>
      </c>
      <c r="AK40" s="10">
        <f t="shared" si="39"/>
        <v>0</v>
      </c>
      <c r="AL40" s="10">
        <f t="shared" si="39"/>
        <v>0</v>
      </c>
      <c r="AM40" s="10">
        <f t="shared" si="39"/>
        <v>0</v>
      </c>
      <c r="AN40" s="10">
        <f>SUM(AN41:AN43)</f>
        <v>0</v>
      </c>
      <c r="AO40" s="46">
        <f t="shared" si="39"/>
        <v>65.800000000000011</v>
      </c>
      <c r="AP40" s="46">
        <f t="shared" si="39"/>
        <v>34.700000000000003</v>
      </c>
      <c r="AQ40" s="46">
        <f t="shared" si="39"/>
        <v>52.735562310030396</v>
      </c>
      <c r="AR40" s="10">
        <f t="shared" si="39"/>
        <v>17.100000000000001</v>
      </c>
      <c r="AS40" s="10">
        <f t="shared" si="39"/>
        <v>0</v>
      </c>
      <c r="AT40" s="10">
        <f t="shared" si="39"/>
        <v>0</v>
      </c>
      <c r="AU40" s="10">
        <f t="shared" si="39"/>
        <v>0</v>
      </c>
      <c r="AV40" s="10">
        <f t="shared" si="39"/>
        <v>30.6</v>
      </c>
      <c r="AW40" s="10">
        <f t="shared" si="39"/>
        <v>0</v>
      </c>
      <c r="AX40" s="10">
        <f t="shared" si="39"/>
        <v>0</v>
      </c>
      <c r="AY40" s="10">
        <f t="shared" si="39"/>
        <v>17.600000000000001</v>
      </c>
      <c r="AZ40" s="10">
        <f t="shared" si="39"/>
        <v>0</v>
      </c>
      <c r="BA40" s="93"/>
      <c r="BB40" s="66"/>
    </row>
    <row r="41" spans="1:54" s="11" customFormat="1" ht="19.2" customHeight="1">
      <c r="A41" s="86"/>
      <c r="B41" s="87"/>
      <c r="C41" s="91"/>
      <c r="D41" s="9" t="s">
        <v>52</v>
      </c>
      <c r="E41" s="46">
        <f t="shared" ref="E41:G42" si="40">AO41+AR41+AU41+AX41</f>
        <v>0</v>
      </c>
      <c r="F41" s="46">
        <f t="shared" si="40"/>
        <v>0</v>
      </c>
      <c r="G41" s="46">
        <f t="shared" si="40"/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46">
        <f t="shared" ref="Q41:S42" si="41">H41+K41+N41</f>
        <v>0</v>
      </c>
      <c r="R41" s="46">
        <f t="shared" si="41"/>
        <v>0</v>
      </c>
      <c r="S41" s="46">
        <f t="shared" si="41"/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46">
        <f t="shared" ref="AC41:AE42" si="42">Q41+T41+W41+Z41</f>
        <v>0</v>
      </c>
      <c r="AD41" s="46">
        <f t="shared" si="42"/>
        <v>0</v>
      </c>
      <c r="AE41" s="46">
        <f t="shared" si="42"/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46">
        <f t="shared" ref="AO41:AQ42" si="43">AC41+AF41+AI41+AL41</f>
        <v>0</v>
      </c>
      <c r="AP41" s="46">
        <f t="shared" si="43"/>
        <v>0</v>
      </c>
      <c r="AQ41" s="46">
        <f t="shared" si="43"/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94"/>
      <c r="BB41" s="67"/>
    </row>
    <row r="42" spans="1:54" s="11" customFormat="1" ht="58.2" customHeight="1">
      <c r="A42" s="86"/>
      <c r="B42" s="87"/>
      <c r="C42" s="91"/>
      <c r="D42" s="32" t="s">
        <v>57</v>
      </c>
      <c r="E42" s="46">
        <f t="shared" si="40"/>
        <v>0</v>
      </c>
      <c r="F42" s="46">
        <f t="shared" si="40"/>
        <v>0</v>
      </c>
      <c r="G42" s="46">
        <f t="shared" si="40"/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46">
        <f t="shared" si="41"/>
        <v>0</v>
      </c>
      <c r="R42" s="46">
        <f t="shared" si="41"/>
        <v>0</v>
      </c>
      <c r="S42" s="46">
        <f t="shared" si="41"/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46">
        <f t="shared" si="42"/>
        <v>0</v>
      </c>
      <c r="AD42" s="46">
        <f t="shared" si="42"/>
        <v>0</v>
      </c>
      <c r="AE42" s="46">
        <f t="shared" si="42"/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46">
        <f t="shared" si="43"/>
        <v>0</v>
      </c>
      <c r="AP42" s="46">
        <f t="shared" si="43"/>
        <v>0</v>
      </c>
      <c r="AQ42" s="46">
        <f t="shared" si="43"/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94"/>
      <c r="BB42" s="67"/>
    </row>
    <row r="43" spans="1:54" s="11" customFormat="1" ht="25.2" customHeight="1">
      <c r="A43" s="86"/>
      <c r="B43" s="87"/>
      <c r="C43" s="91"/>
      <c r="D43" s="32" t="s">
        <v>53</v>
      </c>
      <c r="E43" s="46">
        <f>E38</f>
        <v>82.9</v>
      </c>
      <c r="F43" s="46">
        <f>F38</f>
        <v>82.9</v>
      </c>
      <c r="G43" s="46">
        <f>F43/E43*100</f>
        <v>100</v>
      </c>
      <c r="H43" s="10">
        <f>H38</f>
        <v>0</v>
      </c>
      <c r="I43" s="10">
        <f>I38</f>
        <v>0</v>
      </c>
      <c r="J43" s="10">
        <v>0</v>
      </c>
      <c r="K43" s="10">
        <f>K38</f>
        <v>0</v>
      </c>
      <c r="L43" s="10">
        <f>L38</f>
        <v>0</v>
      </c>
      <c r="M43" s="10">
        <v>0</v>
      </c>
      <c r="N43" s="10">
        <f>N38</f>
        <v>0</v>
      </c>
      <c r="O43" s="10">
        <f>O38</f>
        <v>0</v>
      </c>
      <c r="P43" s="10">
        <v>0</v>
      </c>
      <c r="Q43" s="46">
        <f>Q38</f>
        <v>0</v>
      </c>
      <c r="R43" s="46">
        <f>R38</f>
        <v>0</v>
      </c>
      <c r="S43" s="46">
        <v>0</v>
      </c>
      <c r="T43" s="10">
        <f>T38</f>
        <v>39.200000000000003</v>
      </c>
      <c r="U43" s="10">
        <v>14.7</v>
      </c>
      <c r="V43" s="12">
        <f>U43/T43*100</f>
        <v>37.499999999999993</v>
      </c>
      <c r="W43" s="10">
        <f>W38</f>
        <v>0</v>
      </c>
      <c r="X43" s="10">
        <f>X38</f>
        <v>0</v>
      </c>
      <c r="Y43" s="12">
        <v>0</v>
      </c>
      <c r="Z43" s="10">
        <f>Z38</f>
        <v>0</v>
      </c>
      <c r="AA43" s="10">
        <f>AA38</f>
        <v>0</v>
      </c>
      <c r="AB43" s="12">
        <v>0</v>
      </c>
      <c r="AC43" s="46">
        <f>AC38</f>
        <v>39.200000000000003</v>
      </c>
      <c r="AD43" s="46">
        <f>AD38</f>
        <v>14.7</v>
      </c>
      <c r="AE43" s="46">
        <f>AD43/AC43*100</f>
        <v>37.499999999999993</v>
      </c>
      <c r="AF43" s="10">
        <f>AF38</f>
        <v>26.6</v>
      </c>
      <c r="AG43" s="10">
        <f>AG38</f>
        <v>20</v>
      </c>
      <c r="AH43" s="10">
        <v>0</v>
      </c>
      <c r="AI43" s="10">
        <f>AI38</f>
        <v>0</v>
      </c>
      <c r="AJ43" s="10">
        <f>AJ38</f>
        <v>0</v>
      </c>
      <c r="AK43" s="10">
        <v>0</v>
      </c>
      <c r="AL43" s="10">
        <f>AL38</f>
        <v>0</v>
      </c>
      <c r="AM43" s="10">
        <f>AM38</f>
        <v>0</v>
      </c>
      <c r="AN43" s="10">
        <v>0</v>
      </c>
      <c r="AO43" s="46">
        <f>AO38</f>
        <v>65.800000000000011</v>
      </c>
      <c r="AP43" s="46">
        <f>AP38</f>
        <v>34.700000000000003</v>
      </c>
      <c r="AQ43" s="46">
        <f>AP43/AO43*100</f>
        <v>52.735562310030396</v>
      </c>
      <c r="AR43" s="10">
        <f>AR38</f>
        <v>17.100000000000001</v>
      </c>
      <c r="AS43" s="10">
        <f>AS38</f>
        <v>0</v>
      </c>
      <c r="AT43" s="10">
        <v>0</v>
      </c>
      <c r="AU43" s="10">
        <f>AU38</f>
        <v>0</v>
      </c>
      <c r="AV43" s="10">
        <f>AV38</f>
        <v>30.6</v>
      </c>
      <c r="AW43" s="10">
        <v>0</v>
      </c>
      <c r="AX43" s="10">
        <f>AX38</f>
        <v>0</v>
      </c>
      <c r="AY43" s="10">
        <f>AY38</f>
        <v>17.600000000000001</v>
      </c>
      <c r="AZ43" s="10">
        <v>0</v>
      </c>
      <c r="BA43" s="94"/>
      <c r="BB43" s="67"/>
    </row>
    <row r="44" spans="1:54" s="11" customFormat="1" ht="30.6" customHeight="1">
      <c r="A44" s="88"/>
      <c r="B44" s="89"/>
      <c r="C44" s="92"/>
      <c r="D44" s="32" t="s">
        <v>54</v>
      </c>
      <c r="E44" s="46">
        <v>0</v>
      </c>
      <c r="F44" s="46">
        <v>0</v>
      </c>
      <c r="G44" s="46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46">
        <v>0</v>
      </c>
      <c r="R44" s="46">
        <v>0</v>
      </c>
      <c r="S44" s="46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46">
        <v>0</v>
      </c>
      <c r="AD44" s="46">
        <v>0</v>
      </c>
      <c r="AE44" s="46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46">
        <v>0</v>
      </c>
      <c r="AP44" s="46">
        <v>0</v>
      </c>
      <c r="AQ44" s="46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95"/>
      <c r="BB44" s="68"/>
    </row>
    <row r="45" spans="1:54" s="18" customFormat="1" ht="21.6" customHeight="1">
      <c r="A45" s="69" t="s">
        <v>50</v>
      </c>
      <c r="B45" s="85"/>
      <c r="C45" s="96"/>
      <c r="D45" s="9" t="s">
        <v>51</v>
      </c>
      <c r="E45" s="46">
        <f t="shared" ref="E45:AZ45" si="44">SUM(E47:E48)</f>
        <v>35696.800000000003</v>
      </c>
      <c r="F45" s="46">
        <f>SUM(F47:F48)</f>
        <v>32233.9</v>
      </c>
      <c r="G45" s="46">
        <f t="shared" si="44"/>
        <v>90.299130454270397</v>
      </c>
      <c r="H45" s="10">
        <f t="shared" si="44"/>
        <v>414.2</v>
      </c>
      <c r="I45" s="10">
        <f t="shared" si="44"/>
        <v>414.2</v>
      </c>
      <c r="J45" s="10">
        <f t="shared" si="44"/>
        <v>100</v>
      </c>
      <c r="K45" s="10">
        <f t="shared" si="44"/>
        <v>3321.5</v>
      </c>
      <c r="L45" s="10">
        <f t="shared" si="44"/>
        <v>3321.5</v>
      </c>
      <c r="M45" s="10">
        <f t="shared" si="44"/>
        <v>100</v>
      </c>
      <c r="N45" s="10">
        <f t="shared" si="44"/>
        <v>6935.7999999999993</v>
      </c>
      <c r="O45" s="10">
        <f t="shared" si="44"/>
        <v>5041.1000000000004</v>
      </c>
      <c r="P45" s="10">
        <f t="shared" si="44"/>
        <v>72.68231494564435</v>
      </c>
      <c r="Q45" s="46">
        <f t="shared" si="44"/>
        <v>10671.5</v>
      </c>
      <c r="R45" s="46">
        <f t="shared" si="44"/>
        <v>8776.8000000000011</v>
      </c>
      <c r="S45" s="46">
        <f t="shared" si="44"/>
        <v>82.245232628965013</v>
      </c>
      <c r="T45" s="10">
        <f t="shared" si="44"/>
        <v>3597.4999999999995</v>
      </c>
      <c r="U45" s="10">
        <f t="shared" si="44"/>
        <v>3572.9999999999995</v>
      </c>
      <c r="V45" s="10">
        <f t="shared" si="44"/>
        <v>99.318971507991662</v>
      </c>
      <c r="W45" s="10">
        <f t="shared" si="44"/>
        <v>2605.1</v>
      </c>
      <c r="X45" s="10">
        <f>SUM(X47:X48)</f>
        <v>656.1</v>
      </c>
      <c r="Y45" s="10">
        <f t="shared" si="44"/>
        <v>25.185213619438795</v>
      </c>
      <c r="Z45" s="10">
        <f t="shared" si="44"/>
        <v>853.09999999999991</v>
      </c>
      <c r="AA45" s="10">
        <f t="shared" si="44"/>
        <v>2719.5</v>
      </c>
      <c r="AB45" s="10">
        <f t="shared" si="44"/>
        <v>0</v>
      </c>
      <c r="AC45" s="46">
        <f t="shared" si="44"/>
        <v>17727.2</v>
      </c>
      <c r="AD45" s="46">
        <f t="shared" si="44"/>
        <v>15725.400000000001</v>
      </c>
      <c r="AE45" s="46">
        <f t="shared" si="44"/>
        <v>88.707748544609416</v>
      </c>
      <c r="AF45" s="10">
        <f t="shared" si="44"/>
        <v>4054.7999999999997</v>
      </c>
      <c r="AG45" s="10">
        <f t="shared" si="44"/>
        <v>4048.2</v>
      </c>
      <c r="AH45" s="10">
        <f t="shared" si="44"/>
        <v>0</v>
      </c>
      <c r="AI45" s="10">
        <f t="shared" si="44"/>
        <v>2260</v>
      </c>
      <c r="AJ45" s="10">
        <f t="shared" si="44"/>
        <v>2237.1999999999998</v>
      </c>
      <c r="AK45" s="10">
        <f t="shared" si="44"/>
        <v>0</v>
      </c>
      <c r="AL45" s="10">
        <f t="shared" si="44"/>
        <v>1376.2</v>
      </c>
      <c r="AM45" s="10">
        <f t="shared" si="44"/>
        <v>1275.3</v>
      </c>
      <c r="AN45" s="10">
        <f t="shared" si="44"/>
        <v>0</v>
      </c>
      <c r="AO45" s="46">
        <f t="shared" si="44"/>
        <v>25418.2</v>
      </c>
      <c r="AP45" s="46">
        <f t="shared" si="44"/>
        <v>23286.100000000002</v>
      </c>
      <c r="AQ45" s="46">
        <f t="shared" si="44"/>
        <v>91.611915871304817</v>
      </c>
      <c r="AR45" s="10">
        <f t="shared" si="44"/>
        <v>2364.3999999999996</v>
      </c>
      <c r="AS45" s="10">
        <f t="shared" si="44"/>
        <v>2280.6999999999998</v>
      </c>
      <c r="AT45" s="10">
        <f t="shared" si="44"/>
        <v>0</v>
      </c>
      <c r="AU45" s="10">
        <f t="shared" si="44"/>
        <v>2136.8000000000002</v>
      </c>
      <c r="AV45" s="10">
        <f t="shared" si="44"/>
        <v>2015.1999999999998</v>
      </c>
      <c r="AW45" s="10">
        <f t="shared" si="44"/>
        <v>0</v>
      </c>
      <c r="AX45" s="10">
        <f t="shared" si="44"/>
        <v>5777.4</v>
      </c>
      <c r="AY45" s="10">
        <f t="shared" si="44"/>
        <v>4651.9000000000005</v>
      </c>
      <c r="AZ45" s="10">
        <f t="shared" si="44"/>
        <v>0</v>
      </c>
      <c r="BA45" s="63"/>
      <c r="BB45" s="66"/>
    </row>
    <row r="46" spans="1:54" s="18" customFormat="1" ht="21.6" customHeight="1">
      <c r="A46" s="86"/>
      <c r="B46" s="87"/>
      <c r="C46" s="96"/>
      <c r="D46" s="9" t="s">
        <v>52</v>
      </c>
      <c r="E46" s="46">
        <f t="shared" ref="E46:G47" si="45">AO46+AR46+AU46+AX46</f>
        <v>0</v>
      </c>
      <c r="F46" s="46">
        <f t="shared" si="45"/>
        <v>0</v>
      </c>
      <c r="G46" s="46">
        <f t="shared" si="45"/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46">
        <f t="shared" ref="Q46:S47" si="46">H46+K46+N46</f>
        <v>0</v>
      </c>
      <c r="R46" s="46">
        <f t="shared" si="46"/>
        <v>0</v>
      </c>
      <c r="S46" s="46">
        <f t="shared" si="46"/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46">
        <f t="shared" ref="AC46:AE47" si="47">Q46+T46+W46+Z46</f>
        <v>0</v>
      </c>
      <c r="AD46" s="46">
        <f t="shared" si="47"/>
        <v>0</v>
      </c>
      <c r="AE46" s="46">
        <f t="shared" si="47"/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46">
        <f t="shared" ref="AO46:AQ47" si="48">AC46+AF46+AI46+AL46</f>
        <v>0</v>
      </c>
      <c r="AP46" s="46">
        <f t="shared" si="48"/>
        <v>0</v>
      </c>
      <c r="AQ46" s="46">
        <f t="shared" si="48"/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64"/>
      <c r="BB46" s="67"/>
    </row>
    <row r="47" spans="1:54" s="18" customFormat="1" ht="58.2" customHeight="1">
      <c r="A47" s="86"/>
      <c r="B47" s="87"/>
      <c r="C47" s="96"/>
      <c r="D47" s="32" t="s">
        <v>57</v>
      </c>
      <c r="E47" s="46">
        <f t="shared" si="45"/>
        <v>0</v>
      </c>
      <c r="F47" s="46">
        <f t="shared" si="45"/>
        <v>0</v>
      </c>
      <c r="G47" s="46">
        <f t="shared" si="45"/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46">
        <f t="shared" si="46"/>
        <v>0</v>
      </c>
      <c r="R47" s="46">
        <f t="shared" si="46"/>
        <v>0</v>
      </c>
      <c r="S47" s="46">
        <f t="shared" si="46"/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46">
        <f t="shared" si="47"/>
        <v>0</v>
      </c>
      <c r="AD47" s="46">
        <f t="shared" si="47"/>
        <v>0</v>
      </c>
      <c r="AE47" s="46">
        <f t="shared" si="47"/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46">
        <f t="shared" si="48"/>
        <v>0</v>
      </c>
      <c r="AP47" s="46">
        <f t="shared" si="48"/>
        <v>0</v>
      </c>
      <c r="AQ47" s="46">
        <f t="shared" si="48"/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64"/>
      <c r="BB47" s="67"/>
    </row>
    <row r="48" spans="1:54" s="18" customFormat="1" ht="24" customHeight="1">
      <c r="A48" s="86"/>
      <c r="B48" s="87"/>
      <c r="C48" s="96"/>
      <c r="D48" s="32" t="s">
        <v>53</v>
      </c>
      <c r="E48" s="46">
        <f>E43+E32</f>
        <v>35696.800000000003</v>
      </c>
      <c r="F48" s="46">
        <f>F43+F32</f>
        <v>32233.9</v>
      </c>
      <c r="G48" s="46">
        <f>F48/E48*100</f>
        <v>90.299130454270397</v>
      </c>
      <c r="H48" s="10">
        <f>H43+H32</f>
        <v>414.2</v>
      </c>
      <c r="I48" s="10">
        <f>I43+I32</f>
        <v>414.2</v>
      </c>
      <c r="J48" s="10">
        <f>I48/H48*100</f>
        <v>100</v>
      </c>
      <c r="K48" s="10">
        <f>K43+K32</f>
        <v>3321.5</v>
      </c>
      <c r="L48" s="10">
        <f>L43+L32</f>
        <v>3321.5</v>
      </c>
      <c r="M48" s="10">
        <f>L48/K48*100</f>
        <v>100</v>
      </c>
      <c r="N48" s="10">
        <f>N43+N32</f>
        <v>6935.7999999999993</v>
      </c>
      <c r="O48" s="10">
        <f>O43+O32</f>
        <v>5041.1000000000004</v>
      </c>
      <c r="P48" s="10">
        <f>O48/N48*100</f>
        <v>72.68231494564435</v>
      </c>
      <c r="Q48" s="46">
        <f>Q43+Q32</f>
        <v>10671.5</v>
      </c>
      <c r="R48" s="46">
        <f>R43+R32</f>
        <v>8776.8000000000011</v>
      </c>
      <c r="S48" s="46">
        <f>R48/Q48*100</f>
        <v>82.245232628965013</v>
      </c>
      <c r="T48" s="10">
        <f>T43+T32</f>
        <v>3597.4999999999995</v>
      </c>
      <c r="U48" s="10">
        <f>U43+U32</f>
        <v>3572.9999999999995</v>
      </c>
      <c r="V48" s="10">
        <f>U48/T48*100</f>
        <v>99.318971507991662</v>
      </c>
      <c r="W48" s="10">
        <f>W43+W32</f>
        <v>2605.1</v>
      </c>
      <c r="X48" s="10">
        <f>X43+X32</f>
        <v>656.1</v>
      </c>
      <c r="Y48" s="10">
        <f>X48/W48*100</f>
        <v>25.185213619438795</v>
      </c>
      <c r="Z48" s="10">
        <f>Z43+Z32</f>
        <v>853.09999999999991</v>
      </c>
      <c r="AA48" s="10">
        <f>AA43+AA32</f>
        <v>2719.5</v>
      </c>
      <c r="AB48" s="10">
        <v>0</v>
      </c>
      <c r="AC48" s="46">
        <f>AC43+AC32</f>
        <v>17727.2</v>
      </c>
      <c r="AD48" s="46">
        <f>AD43+AD32</f>
        <v>15725.400000000001</v>
      </c>
      <c r="AE48" s="46">
        <f>AD48/AC48*100</f>
        <v>88.707748544609416</v>
      </c>
      <c r="AF48" s="10">
        <f>AF43+AF32</f>
        <v>4054.7999999999997</v>
      </c>
      <c r="AG48" s="10">
        <f>AG43+AG32</f>
        <v>4048.2</v>
      </c>
      <c r="AH48" s="10">
        <v>0</v>
      </c>
      <c r="AI48" s="10">
        <f>AI43+AI32</f>
        <v>2260</v>
      </c>
      <c r="AJ48" s="10">
        <f>AJ43+AJ32</f>
        <v>2237.1999999999998</v>
      </c>
      <c r="AK48" s="10">
        <v>0</v>
      </c>
      <c r="AL48" s="10">
        <f>AL43+AL32</f>
        <v>1376.2</v>
      </c>
      <c r="AM48" s="10">
        <f>AM43+AM32</f>
        <v>1275.3</v>
      </c>
      <c r="AN48" s="10">
        <v>0</v>
      </c>
      <c r="AO48" s="46">
        <f>AO43+AO32</f>
        <v>25418.2</v>
      </c>
      <c r="AP48" s="46">
        <f>AP43+AP32</f>
        <v>23286.100000000002</v>
      </c>
      <c r="AQ48" s="46">
        <f>AP48/AO48*100</f>
        <v>91.611915871304817</v>
      </c>
      <c r="AR48" s="10">
        <f>AR43+AR32</f>
        <v>2364.3999999999996</v>
      </c>
      <c r="AS48" s="10">
        <f>AS43+AS32</f>
        <v>2280.6999999999998</v>
      </c>
      <c r="AT48" s="10">
        <v>0</v>
      </c>
      <c r="AU48" s="10">
        <f>AU43+AU32</f>
        <v>2136.8000000000002</v>
      </c>
      <c r="AV48" s="10">
        <f>AV43+AV32</f>
        <v>2015.1999999999998</v>
      </c>
      <c r="AW48" s="10">
        <v>0</v>
      </c>
      <c r="AX48" s="10">
        <f>AX43+AX32</f>
        <v>5777.4</v>
      </c>
      <c r="AY48" s="10">
        <f>AY43+AY32</f>
        <v>4651.9000000000005</v>
      </c>
      <c r="AZ48" s="10">
        <v>0</v>
      </c>
      <c r="BA48" s="64"/>
      <c r="BB48" s="67"/>
    </row>
    <row r="49" spans="1:54" s="11" customFormat="1" ht="30.6" customHeight="1">
      <c r="A49" s="88"/>
      <c r="B49" s="89"/>
      <c r="C49" s="96"/>
      <c r="D49" s="32" t="s">
        <v>54</v>
      </c>
      <c r="E49" s="46">
        <v>0</v>
      </c>
      <c r="F49" s="46">
        <v>0</v>
      </c>
      <c r="G49" s="46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46">
        <v>0</v>
      </c>
      <c r="R49" s="46">
        <v>0</v>
      </c>
      <c r="S49" s="46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46">
        <v>0</v>
      </c>
      <c r="AD49" s="46">
        <v>0</v>
      </c>
      <c r="AE49" s="46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46">
        <v>0</v>
      </c>
      <c r="AP49" s="46">
        <v>0</v>
      </c>
      <c r="AQ49" s="46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65"/>
      <c r="BB49" s="68"/>
    </row>
    <row r="50" spans="1:54" s="18" customFormat="1" ht="18.600000000000001" customHeight="1">
      <c r="A50" s="69" t="s">
        <v>61</v>
      </c>
      <c r="B50" s="71"/>
      <c r="C50" s="78"/>
      <c r="D50" s="9" t="s">
        <v>51</v>
      </c>
      <c r="E50" s="46">
        <f t="shared" ref="E50" si="49">SUM(E52:E53)</f>
        <v>0</v>
      </c>
      <c r="F50" s="46">
        <f>SUM(F52:F53)</f>
        <v>0</v>
      </c>
      <c r="G50" s="46">
        <f t="shared" ref="G50:W50" si="50">SUM(G52:G53)</f>
        <v>0</v>
      </c>
      <c r="H50" s="10">
        <f t="shared" si="50"/>
        <v>0</v>
      </c>
      <c r="I50" s="10">
        <f t="shared" si="50"/>
        <v>0</v>
      </c>
      <c r="J50" s="10">
        <f t="shared" si="50"/>
        <v>0</v>
      </c>
      <c r="K50" s="10">
        <f t="shared" si="50"/>
        <v>0</v>
      </c>
      <c r="L50" s="10">
        <f t="shared" si="50"/>
        <v>0</v>
      </c>
      <c r="M50" s="10">
        <f t="shared" si="50"/>
        <v>0</v>
      </c>
      <c r="N50" s="10">
        <f t="shared" si="50"/>
        <v>0</v>
      </c>
      <c r="O50" s="10">
        <f t="shared" si="50"/>
        <v>0</v>
      </c>
      <c r="P50" s="10">
        <f t="shared" si="50"/>
        <v>0</v>
      </c>
      <c r="Q50" s="46">
        <f t="shared" si="50"/>
        <v>0</v>
      </c>
      <c r="R50" s="46">
        <f t="shared" si="50"/>
        <v>0</v>
      </c>
      <c r="S50" s="46">
        <f t="shared" si="50"/>
        <v>0</v>
      </c>
      <c r="T50" s="10">
        <f t="shared" si="50"/>
        <v>0</v>
      </c>
      <c r="U50" s="10">
        <f t="shared" si="50"/>
        <v>0</v>
      </c>
      <c r="V50" s="10">
        <f t="shared" si="50"/>
        <v>0</v>
      </c>
      <c r="W50" s="10">
        <f t="shared" si="50"/>
        <v>0</v>
      </c>
      <c r="X50" s="10">
        <f>SUM(X52:X53)</f>
        <v>0</v>
      </c>
      <c r="Y50" s="10">
        <f t="shared" ref="Y50:AZ50" si="51">SUM(Y52:Y53)</f>
        <v>0</v>
      </c>
      <c r="Z50" s="10">
        <f t="shared" si="51"/>
        <v>0</v>
      </c>
      <c r="AA50" s="10">
        <f t="shared" si="51"/>
        <v>0</v>
      </c>
      <c r="AB50" s="10">
        <f t="shared" si="51"/>
        <v>0</v>
      </c>
      <c r="AC50" s="46">
        <f t="shared" si="51"/>
        <v>0</v>
      </c>
      <c r="AD50" s="46">
        <f t="shared" si="51"/>
        <v>0</v>
      </c>
      <c r="AE50" s="46">
        <f t="shared" si="51"/>
        <v>0</v>
      </c>
      <c r="AF50" s="10">
        <f t="shared" si="51"/>
        <v>0</v>
      </c>
      <c r="AG50" s="10">
        <f t="shared" si="51"/>
        <v>0</v>
      </c>
      <c r="AH50" s="10">
        <f t="shared" si="51"/>
        <v>0</v>
      </c>
      <c r="AI50" s="10">
        <f t="shared" si="51"/>
        <v>0</v>
      </c>
      <c r="AJ50" s="10">
        <f t="shared" si="51"/>
        <v>0</v>
      </c>
      <c r="AK50" s="10">
        <f t="shared" si="51"/>
        <v>0</v>
      </c>
      <c r="AL50" s="10">
        <f t="shared" si="51"/>
        <v>0</v>
      </c>
      <c r="AM50" s="10">
        <f t="shared" si="51"/>
        <v>0</v>
      </c>
      <c r="AN50" s="10">
        <f t="shared" si="51"/>
        <v>0</v>
      </c>
      <c r="AO50" s="46">
        <f t="shared" si="51"/>
        <v>0</v>
      </c>
      <c r="AP50" s="46">
        <f t="shared" si="51"/>
        <v>0</v>
      </c>
      <c r="AQ50" s="46">
        <f t="shared" si="51"/>
        <v>0</v>
      </c>
      <c r="AR50" s="10">
        <f t="shared" si="51"/>
        <v>0</v>
      </c>
      <c r="AS50" s="10">
        <f t="shared" si="51"/>
        <v>0</v>
      </c>
      <c r="AT50" s="10">
        <f t="shared" si="51"/>
        <v>0</v>
      </c>
      <c r="AU50" s="10">
        <f t="shared" si="51"/>
        <v>0</v>
      </c>
      <c r="AV50" s="10">
        <f t="shared" si="51"/>
        <v>0</v>
      </c>
      <c r="AW50" s="10">
        <f t="shared" si="51"/>
        <v>0</v>
      </c>
      <c r="AX50" s="10">
        <f t="shared" si="51"/>
        <v>0</v>
      </c>
      <c r="AY50" s="10">
        <f t="shared" si="51"/>
        <v>0</v>
      </c>
      <c r="AZ50" s="10">
        <f t="shared" si="51"/>
        <v>0</v>
      </c>
      <c r="BA50" s="63"/>
      <c r="BB50" s="66"/>
    </row>
    <row r="51" spans="1:54" s="18" customFormat="1" ht="18.600000000000001" customHeight="1">
      <c r="A51" s="72"/>
      <c r="B51" s="74"/>
      <c r="C51" s="79"/>
      <c r="D51" s="9" t="s">
        <v>52</v>
      </c>
      <c r="E51" s="46">
        <f t="shared" ref="E51:G54" si="52">AO51+AR51+AU51+AX51</f>
        <v>0</v>
      </c>
      <c r="F51" s="46">
        <f t="shared" si="52"/>
        <v>0</v>
      </c>
      <c r="G51" s="46">
        <f t="shared" si="52"/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46">
        <f t="shared" ref="Q51:S54" si="53">H51+K51+N51</f>
        <v>0</v>
      </c>
      <c r="R51" s="46">
        <f t="shared" si="53"/>
        <v>0</v>
      </c>
      <c r="S51" s="46">
        <f t="shared" si="53"/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46">
        <f t="shared" ref="AC51:AE54" si="54">Q51+T51+W51+Z51</f>
        <v>0</v>
      </c>
      <c r="AD51" s="46">
        <f t="shared" si="54"/>
        <v>0</v>
      </c>
      <c r="AE51" s="46">
        <f t="shared" si="54"/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46">
        <f t="shared" ref="AO51:AQ54" si="55">AC51+AF51+AI51+AL51</f>
        <v>0</v>
      </c>
      <c r="AP51" s="46">
        <f t="shared" si="55"/>
        <v>0</v>
      </c>
      <c r="AQ51" s="46">
        <f t="shared" si="55"/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64"/>
      <c r="BB51" s="67"/>
    </row>
    <row r="52" spans="1:54" s="18" customFormat="1" ht="60" customHeight="1">
      <c r="A52" s="72"/>
      <c r="B52" s="74"/>
      <c r="C52" s="79"/>
      <c r="D52" s="32" t="s">
        <v>57</v>
      </c>
      <c r="E52" s="46">
        <f t="shared" si="52"/>
        <v>0</v>
      </c>
      <c r="F52" s="46">
        <f t="shared" si="52"/>
        <v>0</v>
      </c>
      <c r="G52" s="46">
        <f t="shared" si="52"/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46">
        <f t="shared" si="53"/>
        <v>0</v>
      </c>
      <c r="R52" s="46">
        <f t="shared" si="53"/>
        <v>0</v>
      </c>
      <c r="S52" s="46">
        <f t="shared" si="53"/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46">
        <f t="shared" si="54"/>
        <v>0</v>
      </c>
      <c r="AD52" s="46">
        <f t="shared" si="54"/>
        <v>0</v>
      </c>
      <c r="AE52" s="46">
        <f t="shared" si="54"/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46">
        <f t="shared" si="55"/>
        <v>0</v>
      </c>
      <c r="AP52" s="46">
        <f t="shared" si="55"/>
        <v>0</v>
      </c>
      <c r="AQ52" s="46">
        <f t="shared" si="55"/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64"/>
      <c r="BB52" s="67"/>
    </row>
    <row r="53" spans="1:54" s="18" customFormat="1" ht="21.6" customHeight="1">
      <c r="A53" s="72"/>
      <c r="B53" s="74"/>
      <c r="C53" s="79"/>
      <c r="D53" s="32" t="s">
        <v>53</v>
      </c>
      <c r="E53" s="46">
        <f>AO53+AR53+AU53+AX53</f>
        <v>0</v>
      </c>
      <c r="F53" s="46">
        <f>AP53+AS53+AV53+AY53</f>
        <v>0</v>
      </c>
      <c r="G53" s="46">
        <f t="shared" si="52"/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46">
        <f t="shared" si="53"/>
        <v>0</v>
      </c>
      <c r="R53" s="46">
        <f t="shared" si="53"/>
        <v>0</v>
      </c>
      <c r="S53" s="46">
        <f t="shared" si="53"/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46">
        <f t="shared" si="54"/>
        <v>0</v>
      </c>
      <c r="AD53" s="46">
        <f t="shared" si="54"/>
        <v>0</v>
      </c>
      <c r="AE53" s="46">
        <f t="shared" si="54"/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46">
        <f t="shared" si="55"/>
        <v>0</v>
      </c>
      <c r="AP53" s="46">
        <f t="shared" si="55"/>
        <v>0</v>
      </c>
      <c r="AQ53" s="46">
        <f t="shared" si="55"/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64"/>
      <c r="BB53" s="67"/>
    </row>
    <row r="54" spans="1:54" s="11" customFormat="1" ht="30" customHeight="1">
      <c r="A54" s="75"/>
      <c r="B54" s="77"/>
      <c r="C54" s="80"/>
      <c r="D54" s="32" t="s">
        <v>54</v>
      </c>
      <c r="E54" s="46">
        <f>AO54+AR54+AU54+AX54</f>
        <v>0</v>
      </c>
      <c r="F54" s="46">
        <f>AP54+AS54+AV54+AY54</f>
        <v>0</v>
      </c>
      <c r="G54" s="46">
        <f t="shared" si="52"/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46">
        <f t="shared" si="53"/>
        <v>0</v>
      </c>
      <c r="R54" s="46">
        <f t="shared" si="53"/>
        <v>0</v>
      </c>
      <c r="S54" s="46">
        <f t="shared" si="53"/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46">
        <f t="shared" si="54"/>
        <v>0</v>
      </c>
      <c r="AD54" s="46">
        <f t="shared" si="54"/>
        <v>0</v>
      </c>
      <c r="AE54" s="46">
        <f t="shared" si="54"/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46">
        <f t="shared" si="55"/>
        <v>0</v>
      </c>
      <c r="AP54" s="46">
        <f t="shared" si="55"/>
        <v>0</v>
      </c>
      <c r="AQ54" s="46">
        <f t="shared" si="55"/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65"/>
      <c r="BB54" s="68"/>
    </row>
    <row r="55" spans="1:54" s="18" customFormat="1" ht="18.600000000000001" customHeight="1">
      <c r="A55" s="69" t="s">
        <v>62</v>
      </c>
      <c r="B55" s="71"/>
      <c r="C55" s="78"/>
      <c r="D55" s="9" t="s">
        <v>51</v>
      </c>
      <c r="E55" s="46">
        <f t="shared" ref="E55" si="56">SUM(E57:E58)</f>
        <v>35696.799999999996</v>
      </c>
      <c r="F55" s="46">
        <f>SUM(F57:F58)</f>
        <v>32233.9</v>
      </c>
      <c r="G55" s="46">
        <f t="shared" ref="G55:W55" si="57">SUM(G57:G58)</f>
        <v>0</v>
      </c>
      <c r="H55" s="10">
        <f t="shared" si="57"/>
        <v>414.2</v>
      </c>
      <c r="I55" s="10">
        <f t="shared" si="57"/>
        <v>414.2</v>
      </c>
      <c r="J55" s="10">
        <f t="shared" si="57"/>
        <v>0</v>
      </c>
      <c r="K55" s="10">
        <f t="shared" si="57"/>
        <v>3321.5</v>
      </c>
      <c r="L55" s="10">
        <f t="shared" si="57"/>
        <v>3321.5</v>
      </c>
      <c r="M55" s="10">
        <f t="shared" si="57"/>
        <v>0</v>
      </c>
      <c r="N55" s="10">
        <f t="shared" si="57"/>
        <v>6935.7999999999993</v>
      </c>
      <c r="O55" s="10">
        <f t="shared" si="57"/>
        <v>5041.1000000000004</v>
      </c>
      <c r="P55" s="10">
        <f t="shared" si="57"/>
        <v>0</v>
      </c>
      <c r="Q55" s="46">
        <f t="shared" si="57"/>
        <v>10671.5</v>
      </c>
      <c r="R55" s="46">
        <f t="shared" si="57"/>
        <v>8776.7999999999993</v>
      </c>
      <c r="S55" s="46">
        <f t="shared" si="57"/>
        <v>0</v>
      </c>
      <c r="T55" s="10">
        <f t="shared" si="57"/>
        <v>3597.4999999999995</v>
      </c>
      <c r="U55" s="10">
        <f t="shared" si="57"/>
        <v>3572.9999999999995</v>
      </c>
      <c r="V55" s="10">
        <f t="shared" si="57"/>
        <v>0</v>
      </c>
      <c r="W55" s="10">
        <f t="shared" si="57"/>
        <v>2605.1</v>
      </c>
      <c r="X55" s="10">
        <f>SUM(X57:X58)</f>
        <v>656.1</v>
      </c>
      <c r="Y55" s="10">
        <f t="shared" ref="Y55:AZ55" si="58">SUM(Y57:Y58)</f>
        <v>0</v>
      </c>
      <c r="Z55" s="10">
        <f t="shared" si="58"/>
        <v>853.09999999999991</v>
      </c>
      <c r="AA55" s="10">
        <f t="shared" si="58"/>
        <v>2719.5</v>
      </c>
      <c r="AB55" s="10">
        <f t="shared" si="58"/>
        <v>0</v>
      </c>
      <c r="AC55" s="46">
        <f t="shared" si="58"/>
        <v>17727.199999999997</v>
      </c>
      <c r="AD55" s="46">
        <f t="shared" si="58"/>
        <v>15725.4</v>
      </c>
      <c r="AE55" s="46">
        <f t="shared" si="58"/>
        <v>0</v>
      </c>
      <c r="AF55" s="10">
        <f t="shared" si="58"/>
        <v>4054.7999999999997</v>
      </c>
      <c r="AG55" s="10">
        <f t="shared" si="58"/>
        <v>4048.2</v>
      </c>
      <c r="AH55" s="10">
        <f t="shared" si="58"/>
        <v>0</v>
      </c>
      <c r="AI55" s="10">
        <f t="shared" si="58"/>
        <v>2260</v>
      </c>
      <c r="AJ55" s="10">
        <f t="shared" si="58"/>
        <v>2237.1999999999998</v>
      </c>
      <c r="AK55" s="10">
        <f t="shared" si="58"/>
        <v>0</v>
      </c>
      <c r="AL55" s="10">
        <f t="shared" si="58"/>
        <v>1376.2</v>
      </c>
      <c r="AM55" s="10">
        <f t="shared" si="58"/>
        <v>1275.3</v>
      </c>
      <c r="AN55" s="10">
        <f t="shared" si="58"/>
        <v>0</v>
      </c>
      <c r="AO55" s="46">
        <f t="shared" si="58"/>
        <v>25418.199999999997</v>
      </c>
      <c r="AP55" s="46">
        <f t="shared" si="58"/>
        <v>23286.1</v>
      </c>
      <c r="AQ55" s="46">
        <f t="shared" si="58"/>
        <v>0</v>
      </c>
      <c r="AR55" s="10">
        <f t="shared" si="58"/>
        <v>2364.3999999999996</v>
      </c>
      <c r="AS55" s="10">
        <f t="shared" si="58"/>
        <v>2280.6999999999998</v>
      </c>
      <c r="AT55" s="10">
        <f t="shared" si="58"/>
        <v>0</v>
      </c>
      <c r="AU55" s="10">
        <f t="shared" si="58"/>
        <v>2136.8000000000002</v>
      </c>
      <c r="AV55" s="10">
        <f t="shared" si="58"/>
        <v>2015.1999999999998</v>
      </c>
      <c r="AW55" s="10">
        <f t="shared" si="58"/>
        <v>0</v>
      </c>
      <c r="AX55" s="10">
        <f t="shared" si="58"/>
        <v>5777.4</v>
      </c>
      <c r="AY55" s="10">
        <f t="shared" si="58"/>
        <v>4651.9000000000005</v>
      </c>
      <c r="AZ55" s="10">
        <f t="shared" si="58"/>
        <v>0</v>
      </c>
      <c r="BA55" s="63"/>
      <c r="BB55" s="66"/>
    </row>
    <row r="56" spans="1:54" s="18" customFormat="1" ht="18.600000000000001" customHeight="1">
      <c r="A56" s="72"/>
      <c r="B56" s="74"/>
      <c r="C56" s="79"/>
      <c r="D56" s="9" t="s">
        <v>52</v>
      </c>
      <c r="E56" s="46">
        <f t="shared" ref="E56:G59" si="59">AO56+AR56+AU56+AX56</f>
        <v>0</v>
      </c>
      <c r="F56" s="46">
        <f t="shared" si="59"/>
        <v>0</v>
      </c>
      <c r="G56" s="46">
        <f t="shared" si="59"/>
        <v>0</v>
      </c>
      <c r="H56" s="10">
        <f t="shared" ref="H56:I59" si="60">H46</f>
        <v>0</v>
      </c>
      <c r="I56" s="10">
        <f t="shared" si="60"/>
        <v>0</v>
      </c>
      <c r="J56" s="10">
        <v>0</v>
      </c>
      <c r="K56" s="10">
        <f t="shared" ref="K56:L59" si="61">K46</f>
        <v>0</v>
      </c>
      <c r="L56" s="10">
        <f t="shared" si="61"/>
        <v>0</v>
      </c>
      <c r="M56" s="10">
        <v>0</v>
      </c>
      <c r="N56" s="10">
        <f t="shared" ref="N56:O59" si="62">N46</f>
        <v>0</v>
      </c>
      <c r="O56" s="10">
        <f t="shared" si="62"/>
        <v>0</v>
      </c>
      <c r="P56" s="10">
        <v>0</v>
      </c>
      <c r="Q56" s="46">
        <f t="shared" ref="Q56:S59" si="63">H56+K56+N56</f>
        <v>0</v>
      </c>
      <c r="R56" s="46">
        <f t="shared" si="63"/>
        <v>0</v>
      </c>
      <c r="S56" s="46">
        <f t="shared" si="63"/>
        <v>0</v>
      </c>
      <c r="T56" s="10">
        <f t="shared" ref="T56:U59" si="64">T46</f>
        <v>0</v>
      </c>
      <c r="U56" s="10">
        <f t="shared" si="64"/>
        <v>0</v>
      </c>
      <c r="V56" s="10">
        <v>0</v>
      </c>
      <c r="W56" s="10">
        <f t="shared" ref="W56:X59" si="65">W46</f>
        <v>0</v>
      </c>
      <c r="X56" s="10">
        <f t="shared" si="65"/>
        <v>0</v>
      </c>
      <c r="Y56" s="10">
        <v>0</v>
      </c>
      <c r="Z56" s="10">
        <f t="shared" ref="Z56:AA59" si="66">Z46</f>
        <v>0</v>
      </c>
      <c r="AA56" s="10">
        <f t="shared" si="66"/>
        <v>0</v>
      </c>
      <c r="AB56" s="10">
        <v>0</v>
      </c>
      <c r="AC56" s="46">
        <f t="shared" ref="AC56:AE59" si="67">Q56+T56+W56+Z56</f>
        <v>0</v>
      </c>
      <c r="AD56" s="46">
        <f t="shared" si="67"/>
        <v>0</v>
      </c>
      <c r="AE56" s="46">
        <f t="shared" si="67"/>
        <v>0</v>
      </c>
      <c r="AF56" s="10">
        <f t="shared" ref="AF56:AG59" si="68">AF46</f>
        <v>0</v>
      </c>
      <c r="AG56" s="10">
        <f t="shared" si="68"/>
        <v>0</v>
      </c>
      <c r="AH56" s="10">
        <v>0</v>
      </c>
      <c r="AI56" s="10">
        <f t="shared" ref="AI56:AJ59" si="69">AI46</f>
        <v>0</v>
      </c>
      <c r="AJ56" s="10">
        <f t="shared" si="69"/>
        <v>0</v>
      </c>
      <c r="AK56" s="10">
        <v>0</v>
      </c>
      <c r="AL56" s="10">
        <f t="shared" ref="AL56:AM59" si="70">AL46</f>
        <v>0</v>
      </c>
      <c r="AM56" s="10">
        <f t="shared" si="70"/>
        <v>0</v>
      </c>
      <c r="AN56" s="10">
        <v>0</v>
      </c>
      <c r="AO56" s="46">
        <f t="shared" ref="AO56:AQ59" si="71">AC56+AF56+AI56+AL56</f>
        <v>0</v>
      </c>
      <c r="AP56" s="46">
        <f t="shared" si="71"/>
        <v>0</v>
      </c>
      <c r="AQ56" s="46">
        <f t="shared" si="71"/>
        <v>0</v>
      </c>
      <c r="AR56" s="10">
        <f t="shared" ref="AR56:AS59" si="72">AR46</f>
        <v>0</v>
      </c>
      <c r="AS56" s="10">
        <f t="shared" si="72"/>
        <v>0</v>
      </c>
      <c r="AT56" s="10">
        <v>0</v>
      </c>
      <c r="AU56" s="10">
        <f t="shared" ref="AU56:AV59" si="73">AU46</f>
        <v>0</v>
      </c>
      <c r="AV56" s="10">
        <f t="shared" si="73"/>
        <v>0</v>
      </c>
      <c r="AW56" s="10">
        <v>0</v>
      </c>
      <c r="AX56" s="10">
        <f t="shared" ref="AX56:AY59" si="74">AX46</f>
        <v>0</v>
      </c>
      <c r="AY56" s="10">
        <f t="shared" si="74"/>
        <v>0</v>
      </c>
      <c r="AZ56" s="10">
        <v>0</v>
      </c>
      <c r="BA56" s="64"/>
      <c r="BB56" s="67"/>
    </row>
    <row r="57" spans="1:54" s="18" customFormat="1" ht="60" customHeight="1">
      <c r="A57" s="72"/>
      <c r="B57" s="74"/>
      <c r="C57" s="79"/>
      <c r="D57" s="32" t="s">
        <v>57</v>
      </c>
      <c r="E57" s="46">
        <f t="shared" si="59"/>
        <v>0</v>
      </c>
      <c r="F57" s="46">
        <f t="shared" si="59"/>
        <v>0</v>
      </c>
      <c r="G57" s="46">
        <f t="shared" si="59"/>
        <v>0</v>
      </c>
      <c r="H57" s="10">
        <f t="shared" si="60"/>
        <v>0</v>
      </c>
      <c r="I57" s="10">
        <f t="shared" si="60"/>
        <v>0</v>
      </c>
      <c r="J57" s="10">
        <v>0</v>
      </c>
      <c r="K57" s="10">
        <f t="shared" si="61"/>
        <v>0</v>
      </c>
      <c r="L57" s="10">
        <f t="shared" si="61"/>
        <v>0</v>
      </c>
      <c r="M57" s="10">
        <v>0</v>
      </c>
      <c r="N57" s="10">
        <f t="shared" si="62"/>
        <v>0</v>
      </c>
      <c r="O57" s="10">
        <f t="shared" si="62"/>
        <v>0</v>
      </c>
      <c r="P57" s="10">
        <v>0</v>
      </c>
      <c r="Q57" s="46">
        <f t="shared" si="63"/>
        <v>0</v>
      </c>
      <c r="R57" s="46">
        <f t="shared" si="63"/>
        <v>0</v>
      </c>
      <c r="S57" s="46">
        <f t="shared" si="63"/>
        <v>0</v>
      </c>
      <c r="T57" s="10">
        <f t="shared" si="64"/>
        <v>0</v>
      </c>
      <c r="U57" s="10">
        <f t="shared" si="64"/>
        <v>0</v>
      </c>
      <c r="V57" s="10">
        <v>0</v>
      </c>
      <c r="W57" s="10">
        <f t="shared" si="65"/>
        <v>0</v>
      </c>
      <c r="X57" s="10">
        <f t="shared" si="65"/>
        <v>0</v>
      </c>
      <c r="Y57" s="10">
        <v>0</v>
      </c>
      <c r="Z57" s="10">
        <f t="shared" si="66"/>
        <v>0</v>
      </c>
      <c r="AA57" s="10">
        <f t="shared" si="66"/>
        <v>0</v>
      </c>
      <c r="AB57" s="10">
        <v>0</v>
      </c>
      <c r="AC57" s="46">
        <f t="shared" si="67"/>
        <v>0</v>
      </c>
      <c r="AD57" s="46">
        <f t="shared" si="67"/>
        <v>0</v>
      </c>
      <c r="AE57" s="46">
        <f t="shared" si="67"/>
        <v>0</v>
      </c>
      <c r="AF57" s="10">
        <f t="shared" si="68"/>
        <v>0</v>
      </c>
      <c r="AG57" s="10">
        <f t="shared" si="68"/>
        <v>0</v>
      </c>
      <c r="AH57" s="10">
        <v>0</v>
      </c>
      <c r="AI57" s="10">
        <f t="shared" si="69"/>
        <v>0</v>
      </c>
      <c r="AJ57" s="10">
        <f t="shared" si="69"/>
        <v>0</v>
      </c>
      <c r="AK57" s="10">
        <v>0</v>
      </c>
      <c r="AL57" s="10">
        <f t="shared" si="70"/>
        <v>0</v>
      </c>
      <c r="AM57" s="10">
        <f t="shared" si="70"/>
        <v>0</v>
      </c>
      <c r="AN57" s="10">
        <v>0</v>
      </c>
      <c r="AO57" s="46">
        <f t="shared" si="71"/>
        <v>0</v>
      </c>
      <c r="AP57" s="46">
        <f t="shared" si="71"/>
        <v>0</v>
      </c>
      <c r="AQ57" s="46">
        <f t="shared" si="71"/>
        <v>0</v>
      </c>
      <c r="AR57" s="10">
        <f t="shared" si="72"/>
        <v>0</v>
      </c>
      <c r="AS57" s="10">
        <f t="shared" si="72"/>
        <v>0</v>
      </c>
      <c r="AT57" s="10">
        <v>0</v>
      </c>
      <c r="AU57" s="10">
        <f t="shared" si="73"/>
        <v>0</v>
      </c>
      <c r="AV57" s="10">
        <f t="shared" si="73"/>
        <v>0</v>
      </c>
      <c r="AW57" s="10">
        <v>0</v>
      </c>
      <c r="AX57" s="10">
        <f t="shared" si="74"/>
        <v>0</v>
      </c>
      <c r="AY57" s="10">
        <f t="shared" si="74"/>
        <v>0</v>
      </c>
      <c r="AZ57" s="10">
        <v>0</v>
      </c>
      <c r="BA57" s="64"/>
      <c r="BB57" s="67"/>
    </row>
    <row r="58" spans="1:54" s="18" customFormat="1" ht="21.6" customHeight="1">
      <c r="A58" s="72"/>
      <c r="B58" s="74"/>
      <c r="C58" s="79"/>
      <c r="D58" s="32" t="s">
        <v>53</v>
      </c>
      <c r="E58" s="46">
        <f>AO58+AR58+AU58+AX58</f>
        <v>35696.799999999996</v>
      </c>
      <c r="F58" s="46">
        <f>AP58+AS58+AV58+AY58</f>
        <v>32233.9</v>
      </c>
      <c r="G58" s="46">
        <f t="shared" si="59"/>
        <v>0</v>
      </c>
      <c r="H58" s="10">
        <f t="shared" si="60"/>
        <v>414.2</v>
      </c>
      <c r="I58" s="10">
        <f t="shared" si="60"/>
        <v>414.2</v>
      </c>
      <c r="J58" s="10">
        <v>0</v>
      </c>
      <c r="K58" s="10">
        <f t="shared" si="61"/>
        <v>3321.5</v>
      </c>
      <c r="L58" s="10">
        <f t="shared" si="61"/>
        <v>3321.5</v>
      </c>
      <c r="M58" s="10">
        <v>0</v>
      </c>
      <c r="N58" s="10">
        <f t="shared" si="62"/>
        <v>6935.7999999999993</v>
      </c>
      <c r="O58" s="10">
        <f t="shared" si="62"/>
        <v>5041.1000000000004</v>
      </c>
      <c r="P58" s="10">
        <v>0</v>
      </c>
      <c r="Q58" s="46">
        <f t="shared" si="63"/>
        <v>10671.5</v>
      </c>
      <c r="R58" s="46">
        <f t="shared" si="63"/>
        <v>8776.7999999999993</v>
      </c>
      <c r="S58" s="46">
        <f t="shared" si="63"/>
        <v>0</v>
      </c>
      <c r="T58" s="10">
        <f t="shared" si="64"/>
        <v>3597.4999999999995</v>
      </c>
      <c r="U58" s="10">
        <f t="shared" si="64"/>
        <v>3572.9999999999995</v>
      </c>
      <c r="V58" s="10">
        <v>0</v>
      </c>
      <c r="W58" s="10">
        <f t="shared" si="65"/>
        <v>2605.1</v>
      </c>
      <c r="X58" s="10">
        <f t="shared" si="65"/>
        <v>656.1</v>
      </c>
      <c r="Y58" s="10">
        <v>0</v>
      </c>
      <c r="Z58" s="10">
        <f t="shared" si="66"/>
        <v>853.09999999999991</v>
      </c>
      <c r="AA58" s="10">
        <f t="shared" si="66"/>
        <v>2719.5</v>
      </c>
      <c r="AB58" s="10">
        <v>0</v>
      </c>
      <c r="AC58" s="46">
        <f t="shared" si="67"/>
        <v>17727.199999999997</v>
      </c>
      <c r="AD58" s="46">
        <f t="shared" si="67"/>
        <v>15725.4</v>
      </c>
      <c r="AE58" s="46">
        <f t="shared" si="67"/>
        <v>0</v>
      </c>
      <c r="AF58" s="10">
        <f t="shared" si="68"/>
        <v>4054.7999999999997</v>
      </c>
      <c r="AG58" s="10">
        <f t="shared" si="68"/>
        <v>4048.2</v>
      </c>
      <c r="AH58" s="10">
        <v>0</v>
      </c>
      <c r="AI58" s="10">
        <f t="shared" si="69"/>
        <v>2260</v>
      </c>
      <c r="AJ58" s="10">
        <f t="shared" si="69"/>
        <v>2237.1999999999998</v>
      </c>
      <c r="AK58" s="10">
        <v>0</v>
      </c>
      <c r="AL58" s="10">
        <f t="shared" si="70"/>
        <v>1376.2</v>
      </c>
      <c r="AM58" s="10">
        <f t="shared" si="70"/>
        <v>1275.3</v>
      </c>
      <c r="AN58" s="10">
        <v>0</v>
      </c>
      <c r="AO58" s="46">
        <f t="shared" si="71"/>
        <v>25418.199999999997</v>
      </c>
      <c r="AP58" s="46">
        <f t="shared" si="71"/>
        <v>23286.1</v>
      </c>
      <c r="AQ58" s="46">
        <f t="shared" si="71"/>
        <v>0</v>
      </c>
      <c r="AR58" s="10">
        <f t="shared" si="72"/>
        <v>2364.3999999999996</v>
      </c>
      <c r="AS58" s="10">
        <f t="shared" si="72"/>
        <v>2280.6999999999998</v>
      </c>
      <c r="AT58" s="10">
        <v>0</v>
      </c>
      <c r="AU58" s="10">
        <f t="shared" si="73"/>
        <v>2136.8000000000002</v>
      </c>
      <c r="AV58" s="10">
        <f t="shared" si="73"/>
        <v>2015.1999999999998</v>
      </c>
      <c r="AW58" s="10">
        <v>0</v>
      </c>
      <c r="AX58" s="10">
        <f t="shared" si="74"/>
        <v>5777.4</v>
      </c>
      <c r="AY58" s="10">
        <f t="shared" si="74"/>
        <v>4651.9000000000005</v>
      </c>
      <c r="AZ58" s="10">
        <v>0</v>
      </c>
      <c r="BA58" s="64"/>
      <c r="BB58" s="67"/>
    </row>
    <row r="59" spans="1:54" s="11" customFormat="1" ht="30" customHeight="1">
      <c r="A59" s="75"/>
      <c r="B59" s="77"/>
      <c r="C59" s="80"/>
      <c r="D59" s="32" t="s">
        <v>54</v>
      </c>
      <c r="E59" s="46">
        <f>AO59+AR59+AU59+AX59</f>
        <v>0</v>
      </c>
      <c r="F59" s="46">
        <f>AP59+AS59+AV59+AY59</f>
        <v>0</v>
      </c>
      <c r="G59" s="46">
        <f t="shared" si="59"/>
        <v>0</v>
      </c>
      <c r="H59" s="10">
        <f t="shared" si="60"/>
        <v>0</v>
      </c>
      <c r="I59" s="10">
        <f t="shared" si="60"/>
        <v>0</v>
      </c>
      <c r="J59" s="10">
        <v>0</v>
      </c>
      <c r="K59" s="10">
        <f t="shared" si="61"/>
        <v>0</v>
      </c>
      <c r="L59" s="10">
        <f t="shared" si="61"/>
        <v>0</v>
      </c>
      <c r="M59" s="10">
        <v>0</v>
      </c>
      <c r="N59" s="10">
        <f t="shared" si="62"/>
        <v>0</v>
      </c>
      <c r="O59" s="10">
        <f t="shared" si="62"/>
        <v>0</v>
      </c>
      <c r="P59" s="10">
        <v>0</v>
      </c>
      <c r="Q59" s="46">
        <f t="shared" si="63"/>
        <v>0</v>
      </c>
      <c r="R59" s="46">
        <f t="shared" si="63"/>
        <v>0</v>
      </c>
      <c r="S59" s="46">
        <f t="shared" si="63"/>
        <v>0</v>
      </c>
      <c r="T59" s="10">
        <f t="shared" si="64"/>
        <v>0</v>
      </c>
      <c r="U59" s="10">
        <f t="shared" si="64"/>
        <v>0</v>
      </c>
      <c r="V59" s="10">
        <v>0</v>
      </c>
      <c r="W59" s="10">
        <f t="shared" si="65"/>
        <v>0</v>
      </c>
      <c r="X59" s="10">
        <f t="shared" si="65"/>
        <v>0</v>
      </c>
      <c r="Y59" s="10">
        <v>0</v>
      </c>
      <c r="Z59" s="10">
        <f t="shared" si="66"/>
        <v>0</v>
      </c>
      <c r="AA59" s="10">
        <f t="shared" si="66"/>
        <v>0</v>
      </c>
      <c r="AB59" s="10">
        <v>0</v>
      </c>
      <c r="AC59" s="46">
        <f t="shared" si="67"/>
        <v>0</v>
      </c>
      <c r="AD59" s="46">
        <f t="shared" si="67"/>
        <v>0</v>
      </c>
      <c r="AE59" s="46">
        <f t="shared" si="67"/>
        <v>0</v>
      </c>
      <c r="AF59" s="10">
        <f t="shared" si="68"/>
        <v>0</v>
      </c>
      <c r="AG59" s="10">
        <f t="shared" si="68"/>
        <v>0</v>
      </c>
      <c r="AH59" s="10">
        <v>0</v>
      </c>
      <c r="AI59" s="10">
        <f t="shared" si="69"/>
        <v>0</v>
      </c>
      <c r="AJ59" s="10">
        <f t="shared" si="69"/>
        <v>0</v>
      </c>
      <c r="AK59" s="10">
        <v>0</v>
      </c>
      <c r="AL59" s="10">
        <f t="shared" si="70"/>
        <v>0</v>
      </c>
      <c r="AM59" s="10">
        <f t="shared" si="70"/>
        <v>0</v>
      </c>
      <c r="AN59" s="10">
        <v>0</v>
      </c>
      <c r="AO59" s="46">
        <f t="shared" si="71"/>
        <v>0</v>
      </c>
      <c r="AP59" s="46">
        <f t="shared" si="71"/>
        <v>0</v>
      </c>
      <c r="AQ59" s="46">
        <f t="shared" si="71"/>
        <v>0</v>
      </c>
      <c r="AR59" s="10">
        <f t="shared" si="72"/>
        <v>0</v>
      </c>
      <c r="AS59" s="10">
        <f t="shared" si="72"/>
        <v>0</v>
      </c>
      <c r="AT59" s="10">
        <v>0</v>
      </c>
      <c r="AU59" s="10">
        <f t="shared" si="73"/>
        <v>0</v>
      </c>
      <c r="AV59" s="10">
        <f t="shared" si="73"/>
        <v>0</v>
      </c>
      <c r="AW59" s="10">
        <v>0</v>
      </c>
      <c r="AX59" s="10">
        <f t="shared" si="74"/>
        <v>0</v>
      </c>
      <c r="AY59" s="10">
        <f t="shared" si="74"/>
        <v>0</v>
      </c>
      <c r="AZ59" s="10">
        <v>0</v>
      </c>
      <c r="BA59" s="65"/>
      <c r="BB59" s="68"/>
    </row>
    <row r="60" spans="1:54" ht="17.399999999999999" customHeight="1">
      <c r="A60" s="81" t="s">
        <v>63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3"/>
    </row>
    <row r="61" spans="1:54" s="18" customFormat="1" ht="18.600000000000001" customHeight="1">
      <c r="A61" s="69" t="s">
        <v>80</v>
      </c>
      <c r="B61" s="70"/>
      <c r="C61" s="71"/>
      <c r="D61" s="9" t="s">
        <v>51</v>
      </c>
      <c r="E61" s="46">
        <f t="shared" ref="E61" si="75">SUM(E63:E64)</f>
        <v>35696.799999999996</v>
      </c>
      <c r="F61" s="46">
        <f>SUM(F63:F64)</f>
        <v>32233.9</v>
      </c>
      <c r="G61" s="46">
        <f t="shared" ref="G61:W61" si="76">SUM(G63:G64)</f>
        <v>0</v>
      </c>
      <c r="H61" s="10">
        <f t="shared" si="76"/>
        <v>414.2</v>
      </c>
      <c r="I61" s="10">
        <f t="shared" si="76"/>
        <v>414.2</v>
      </c>
      <c r="J61" s="10">
        <f t="shared" si="76"/>
        <v>0</v>
      </c>
      <c r="K61" s="10">
        <f t="shared" si="76"/>
        <v>3321.5</v>
      </c>
      <c r="L61" s="10">
        <f t="shared" si="76"/>
        <v>3321.5</v>
      </c>
      <c r="M61" s="10">
        <f t="shared" si="76"/>
        <v>0</v>
      </c>
      <c r="N61" s="10">
        <f t="shared" si="76"/>
        <v>6935.7999999999993</v>
      </c>
      <c r="O61" s="10">
        <f t="shared" si="76"/>
        <v>5041.1000000000004</v>
      </c>
      <c r="P61" s="10">
        <f t="shared" si="76"/>
        <v>0</v>
      </c>
      <c r="Q61" s="46">
        <f t="shared" si="76"/>
        <v>10671.5</v>
      </c>
      <c r="R61" s="46">
        <f t="shared" si="76"/>
        <v>8776.7999999999993</v>
      </c>
      <c r="S61" s="46">
        <f t="shared" si="76"/>
        <v>0</v>
      </c>
      <c r="T61" s="10">
        <f t="shared" si="76"/>
        <v>3597.4999999999995</v>
      </c>
      <c r="U61" s="10">
        <f t="shared" si="76"/>
        <v>3572.9999999999995</v>
      </c>
      <c r="V61" s="10">
        <f t="shared" si="76"/>
        <v>0</v>
      </c>
      <c r="W61" s="10">
        <f t="shared" si="76"/>
        <v>2605.1</v>
      </c>
      <c r="X61" s="10">
        <f>SUM(X63:X64)</f>
        <v>656.1</v>
      </c>
      <c r="Y61" s="10">
        <f t="shared" ref="Y61:AZ61" si="77">SUM(Y63:Y64)</f>
        <v>0</v>
      </c>
      <c r="Z61" s="10">
        <f t="shared" si="77"/>
        <v>853.09999999999991</v>
      </c>
      <c r="AA61" s="10">
        <f t="shared" si="77"/>
        <v>2719.5</v>
      </c>
      <c r="AB61" s="10">
        <f t="shared" si="77"/>
        <v>0</v>
      </c>
      <c r="AC61" s="46">
        <f t="shared" si="77"/>
        <v>17727.199999999997</v>
      </c>
      <c r="AD61" s="46">
        <f t="shared" si="77"/>
        <v>15725.4</v>
      </c>
      <c r="AE61" s="46">
        <f t="shared" si="77"/>
        <v>0</v>
      </c>
      <c r="AF61" s="10">
        <f t="shared" si="77"/>
        <v>4054.7999999999997</v>
      </c>
      <c r="AG61" s="10">
        <f t="shared" si="77"/>
        <v>4048.2</v>
      </c>
      <c r="AH61" s="10">
        <f t="shared" si="77"/>
        <v>0</v>
      </c>
      <c r="AI61" s="10">
        <f t="shared" si="77"/>
        <v>2260</v>
      </c>
      <c r="AJ61" s="10">
        <f t="shared" si="77"/>
        <v>2237.1999999999998</v>
      </c>
      <c r="AK61" s="10">
        <f t="shared" si="77"/>
        <v>0</v>
      </c>
      <c r="AL61" s="10">
        <f t="shared" si="77"/>
        <v>1376.2</v>
      </c>
      <c r="AM61" s="10">
        <f t="shared" si="77"/>
        <v>1275.3</v>
      </c>
      <c r="AN61" s="10">
        <f t="shared" si="77"/>
        <v>0</v>
      </c>
      <c r="AO61" s="46">
        <f t="shared" si="77"/>
        <v>25418.199999999997</v>
      </c>
      <c r="AP61" s="46">
        <f t="shared" si="77"/>
        <v>23286.1</v>
      </c>
      <c r="AQ61" s="46">
        <f t="shared" si="77"/>
        <v>0</v>
      </c>
      <c r="AR61" s="10">
        <f t="shared" si="77"/>
        <v>2364.3999999999996</v>
      </c>
      <c r="AS61" s="10">
        <f t="shared" si="77"/>
        <v>2280.6999999999998</v>
      </c>
      <c r="AT61" s="10">
        <f t="shared" si="77"/>
        <v>0</v>
      </c>
      <c r="AU61" s="10">
        <f t="shared" si="77"/>
        <v>2136.8000000000002</v>
      </c>
      <c r="AV61" s="10">
        <f t="shared" si="77"/>
        <v>2015.1999999999998</v>
      </c>
      <c r="AW61" s="10">
        <f t="shared" si="77"/>
        <v>0</v>
      </c>
      <c r="AX61" s="10">
        <f t="shared" si="77"/>
        <v>5777.4</v>
      </c>
      <c r="AY61" s="10">
        <f t="shared" si="77"/>
        <v>4651.9000000000005</v>
      </c>
      <c r="AZ61" s="10">
        <f t="shared" si="77"/>
        <v>0</v>
      </c>
      <c r="BA61" s="63"/>
      <c r="BB61" s="66"/>
    </row>
    <row r="62" spans="1:54" s="18" customFormat="1" ht="18.600000000000001" customHeight="1">
      <c r="A62" s="72"/>
      <c r="B62" s="73"/>
      <c r="C62" s="74"/>
      <c r="D62" s="9" t="s">
        <v>52</v>
      </c>
      <c r="E62" s="46">
        <f t="shared" ref="E62:G65" si="78">AO62+AR62+AU62+AX62</f>
        <v>0</v>
      </c>
      <c r="F62" s="46">
        <f t="shared" si="78"/>
        <v>0</v>
      </c>
      <c r="G62" s="46">
        <f t="shared" si="78"/>
        <v>0</v>
      </c>
      <c r="H62" s="10">
        <f t="shared" ref="H62:I65" si="79">H56</f>
        <v>0</v>
      </c>
      <c r="I62" s="10">
        <f t="shared" si="79"/>
        <v>0</v>
      </c>
      <c r="J62" s="10">
        <v>0</v>
      </c>
      <c r="K62" s="10">
        <f t="shared" ref="K62:L65" si="80">K56</f>
        <v>0</v>
      </c>
      <c r="L62" s="10">
        <f t="shared" si="80"/>
        <v>0</v>
      </c>
      <c r="M62" s="10">
        <v>0</v>
      </c>
      <c r="N62" s="10">
        <f t="shared" ref="N62:O65" si="81">N56</f>
        <v>0</v>
      </c>
      <c r="O62" s="10">
        <f t="shared" si="81"/>
        <v>0</v>
      </c>
      <c r="P62" s="10">
        <v>0</v>
      </c>
      <c r="Q62" s="46">
        <f t="shared" ref="Q62:S65" si="82">H62+K62+N62</f>
        <v>0</v>
      </c>
      <c r="R62" s="46">
        <f t="shared" si="82"/>
        <v>0</v>
      </c>
      <c r="S62" s="46">
        <f t="shared" si="82"/>
        <v>0</v>
      </c>
      <c r="T62" s="10">
        <f t="shared" ref="T62:U65" si="83">T56</f>
        <v>0</v>
      </c>
      <c r="U62" s="10">
        <f t="shared" si="83"/>
        <v>0</v>
      </c>
      <c r="V62" s="10">
        <v>0</v>
      </c>
      <c r="W62" s="10">
        <f t="shared" ref="W62:X65" si="84">W56</f>
        <v>0</v>
      </c>
      <c r="X62" s="10">
        <f t="shared" si="84"/>
        <v>0</v>
      </c>
      <c r="Y62" s="10">
        <v>0</v>
      </c>
      <c r="Z62" s="10">
        <f t="shared" ref="Z62:AA65" si="85">Z56</f>
        <v>0</v>
      </c>
      <c r="AA62" s="10">
        <f t="shared" si="85"/>
        <v>0</v>
      </c>
      <c r="AB62" s="10">
        <v>0</v>
      </c>
      <c r="AC62" s="46">
        <f t="shared" ref="AC62:AE65" si="86">Q62+T62+W62+Z62</f>
        <v>0</v>
      </c>
      <c r="AD62" s="46">
        <f t="shared" si="86"/>
        <v>0</v>
      </c>
      <c r="AE62" s="46">
        <f t="shared" si="86"/>
        <v>0</v>
      </c>
      <c r="AF62" s="10">
        <f t="shared" ref="AF62:AG65" si="87">AF56</f>
        <v>0</v>
      </c>
      <c r="AG62" s="10">
        <f t="shared" si="87"/>
        <v>0</v>
      </c>
      <c r="AH62" s="10">
        <v>0</v>
      </c>
      <c r="AI62" s="10">
        <f t="shared" ref="AI62:AJ65" si="88">AI56</f>
        <v>0</v>
      </c>
      <c r="AJ62" s="10">
        <f t="shared" si="88"/>
        <v>0</v>
      </c>
      <c r="AK62" s="10">
        <v>0</v>
      </c>
      <c r="AL62" s="10">
        <f t="shared" ref="AL62:AM65" si="89">AL56</f>
        <v>0</v>
      </c>
      <c r="AM62" s="10">
        <f t="shared" si="89"/>
        <v>0</v>
      </c>
      <c r="AN62" s="10">
        <v>0</v>
      </c>
      <c r="AO62" s="46">
        <f t="shared" ref="AO62:AQ65" si="90">AC62+AF62+AI62+AL62</f>
        <v>0</v>
      </c>
      <c r="AP62" s="46">
        <f t="shared" si="90"/>
        <v>0</v>
      </c>
      <c r="AQ62" s="46">
        <f t="shared" si="90"/>
        <v>0</v>
      </c>
      <c r="AR62" s="10">
        <f t="shared" ref="AR62:AS65" si="91">AR56</f>
        <v>0</v>
      </c>
      <c r="AS62" s="10">
        <f t="shared" si="91"/>
        <v>0</v>
      </c>
      <c r="AT62" s="10">
        <v>0</v>
      </c>
      <c r="AU62" s="10">
        <f t="shared" ref="AU62:AV65" si="92">AU56</f>
        <v>0</v>
      </c>
      <c r="AV62" s="10">
        <f t="shared" si="92"/>
        <v>0</v>
      </c>
      <c r="AW62" s="10">
        <v>0</v>
      </c>
      <c r="AX62" s="10">
        <f t="shared" ref="AX62:AY65" si="93">AX56</f>
        <v>0</v>
      </c>
      <c r="AY62" s="10">
        <f t="shared" si="93"/>
        <v>0</v>
      </c>
      <c r="AZ62" s="10">
        <v>0</v>
      </c>
      <c r="BA62" s="64"/>
      <c r="BB62" s="67"/>
    </row>
    <row r="63" spans="1:54" s="18" customFormat="1" ht="60" customHeight="1">
      <c r="A63" s="72"/>
      <c r="B63" s="73"/>
      <c r="C63" s="74"/>
      <c r="D63" s="32" t="s">
        <v>57</v>
      </c>
      <c r="E63" s="46">
        <f t="shared" si="78"/>
        <v>0</v>
      </c>
      <c r="F63" s="46">
        <f t="shared" si="78"/>
        <v>0</v>
      </c>
      <c r="G63" s="46">
        <f t="shared" si="78"/>
        <v>0</v>
      </c>
      <c r="H63" s="10">
        <f t="shared" si="79"/>
        <v>0</v>
      </c>
      <c r="I63" s="10">
        <f t="shared" si="79"/>
        <v>0</v>
      </c>
      <c r="J63" s="10">
        <v>0</v>
      </c>
      <c r="K63" s="10">
        <f t="shared" si="80"/>
        <v>0</v>
      </c>
      <c r="L63" s="10">
        <f t="shared" si="80"/>
        <v>0</v>
      </c>
      <c r="M63" s="10">
        <v>0</v>
      </c>
      <c r="N63" s="10">
        <f t="shared" si="81"/>
        <v>0</v>
      </c>
      <c r="O63" s="10">
        <f t="shared" si="81"/>
        <v>0</v>
      </c>
      <c r="P63" s="10">
        <v>0</v>
      </c>
      <c r="Q63" s="46">
        <f t="shared" si="82"/>
        <v>0</v>
      </c>
      <c r="R63" s="46">
        <f t="shared" si="82"/>
        <v>0</v>
      </c>
      <c r="S63" s="46">
        <f t="shared" si="82"/>
        <v>0</v>
      </c>
      <c r="T63" s="10">
        <f t="shared" si="83"/>
        <v>0</v>
      </c>
      <c r="U63" s="10">
        <f t="shared" si="83"/>
        <v>0</v>
      </c>
      <c r="V63" s="10">
        <v>0</v>
      </c>
      <c r="W63" s="10">
        <f t="shared" si="84"/>
        <v>0</v>
      </c>
      <c r="X63" s="10">
        <f t="shared" si="84"/>
        <v>0</v>
      </c>
      <c r="Y63" s="10">
        <v>0</v>
      </c>
      <c r="Z63" s="10">
        <f t="shared" si="85"/>
        <v>0</v>
      </c>
      <c r="AA63" s="10">
        <f t="shared" si="85"/>
        <v>0</v>
      </c>
      <c r="AB63" s="10">
        <v>0</v>
      </c>
      <c r="AC63" s="46">
        <f t="shared" si="86"/>
        <v>0</v>
      </c>
      <c r="AD63" s="46">
        <f t="shared" si="86"/>
        <v>0</v>
      </c>
      <c r="AE63" s="46">
        <f t="shared" si="86"/>
        <v>0</v>
      </c>
      <c r="AF63" s="10">
        <f t="shared" si="87"/>
        <v>0</v>
      </c>
      <c r="AG63" s="10">
        <f t="shared" si="87"/>
        <v>0</v>
      </c>
      <c r="AH63" s="10">
        <v>0</v>
      </c>
      <c r="AI63" s="10">
        <f t="shared" si="88"/>
        <v>0</v>
      </c>
      <c r="AJ63" s="10">
        <f t="shared" si="88"/>
        <v>0</v>
      </c>
      <c r="AK63" s="10">
        <v>0</v>
      </c>
      <c r="AL63" s="10">
        <f t="shared" si="89"/>
        <v>0</v>
      </c>
      <c r="AM63" s="10">
        <f t="shared" si="89"/>
        <v>0</v>
      </c>
      <c r="AN63" s="10">
        <v>0</v>
      </c>
      <c r="AO63" s="46">
        <f t="shared" si="90"/>
        <v>0</v>
      </c>
      <c r="AP63" s="46">
        <f t="shared" si="90"/>
        <v>0</v>
      </c>
      <c r="AQ63" s="46">
        <f t="shared" si="90"/>
        <v>0</v>
      </c>
      <c r="AR63" s="10">
        <f t="shared" si="91"/>
        <v>0</v>
      </c>
      <c r="AS63" s="10">
        <f t="shared" si="91"/>
        <v>0</v>
      </c>
      <c r="AT63" s="10">
        <v>0</v>
      </c>
      <c r="AU63" s="10">
        <f t="shared" si="92"/>
        <v>0</v>
      </c>
      <c r="AV63" s="10">
        <f t="shared" si="92"/>
        <v>0</v>
      </c>
      <c r="AW63" s="10">
        <v>0</v>
      </c>
      <c r="AX63" s="10">
        <f t="shared" si="93"/>
        <v>0</v>
      </c>
      <c r="AY63" s="10">
        <f t="shared" si="93"/>
        <v>0</v>
      </c>
      <c r="AZ63" s="10">
        <v>0</v>
      </c>
      <c r="BA63" s="64"/>
      <c r="BB63" s="67"/>
    </row>
    <row r="64" spans="1:54" s="18" customFormat="1" ht="21.6" customHeight="1">
      <c r="A64" s="72"/>
      <c r="B64" s="73"/>
      <c r="C64" s="74"/>
      <c r="D64" s="32" t="s">
        <v>53</v>
      </c>
      <c r="E64" s="46">
        <f>AO64+AR64+AU64+AX64</f>
        <v>35696.799999999996</v>
      </c>
      <c r="F64" s="46">
        <f>AP64+AS64+AV64+AY64</f>
        <v>32233.9</v>
      </c>
      <c r="G64" s="46">
        <f t="shared" si="78"/>
        <v>0</v>
      </c>
      <c r="H64" s="10">
        <f t="shared" si="79"/>
        <v>414.2</v>
      </c>
      <c r="I64" s="10">
        <f t="shared" si="79"/>
        <v>414.2</v>
      </c>
      <c r="J64" s="10">
        <v>0</v>
      </c>
      <c r="K64" s="10">
        <f t="shared" si="80"/>
        <v>3321.5</v>
      </c>
      <c r="L64" s="10">
        <f t="shared" si="80"/>
        <v>3321.5</v>
      </c>
      <c r="M64" s="10">
        <v>0</v>
      </c>
      <c r="N64" s="10">
        <f t="shared" si="81"/>
        <v>6935.7999999999993</v>
      </c>
      <c r="O64" s="10">
        <f t="shared" si="81"/>
        <v>5041.1000000000004</v>
      </c>
      <c r="P64" s="10">
        <v>0</v>
      </c>
      <c r="Q64" s="46">
        <f t="shared" si="82"/>
        <v>10671.5</v>
      </c>
      <c r="R64" s="46">
        <f t="shared" si="82"/>
        <v>8776.7999999999993</v>
      </c>
      <c r="S64" s="46">
        <f t="shared" si="82"/>
        <v>0</v>
      </c>
      <c r="T64" s="10">
        <f t="shared" si="83"/>
        <v>3597.4999999999995</v>
      </c>
      <c r="U64" s="10">
        <f t="shared" si="83"/>
        <v>3572.9999999999995</v>
      </c>
      <c r="V64" s="10">
        <v>0</v>
      </c>
      <c r="W64" s="10">
        <f t="shared" si="84"/>
        <v>2605.1</v>
      </c>
      <c r="X64" s="10">
        <f t="shared" si="84"/>
        <v>656.1</v>
      </c>
      <c r="Y64" s="10">
        <v>0</v>
      </c>
      <c r="Z64" s="10">
        <f t="shared" si="85"/>
        <v>853.09999999999991</v>
      </c>
      <c r="AA64" s="10">
        <f t="shared" si="85"/>
        <v>2719.5</v>
      </c>
      <c r="AB64" s="10">
        <v>0</v>
      </c>
      <c r="AC64" s="46">
        <f t="shared" si="86"/>
        <v>17727.199999999997</v>
      </c>
      <c r="AD64" s="46">
        <f t="shared" si="86"/>
        <v>15725.4</v>
      </c>
      <c r="AE64" s="46">
        <f t="shared" si="86"/>
        <v>0</v>
      </c>
      <c r="AF64" s="10">
        <f t="shared" si="87"/>
        <v>4054.7999999999997</v>
      </c>
      <c r="AG64" s="10">
        <f t="shared" si="87"/>
        <v>4048.2</v>
      </c>
      <c r="AH64" s="10">
        <v>0</v>
      </c>
      <c r="AI64" s="10">
        <f t="shared" si="88"/>
        <v>2260</v>
      </c>
      <c r="AJ64" s="10">
        <f t="shared" si="88"/>
        <v>2237.1999999999998</v>
      </c>
      <c r="AK64" s="10">
        <v>0</v>
      </c>
      <c r="AL64" s="10">
        <f t="shared" si="89"/>
        <v>1376.2</v>
      </c>
      <c r="AM64" s="10">
        <f t="shared" si="89"/>
        <v>1275.3</v>
      </c>
      <c r="AN64" s="10">
        <v>0</v>
      </c>
      <c r="AO64" s="46">
        <f t="shared" si="90"/>
        <v>25418.199999999997</v>
      </c>
      <c r="AP64" s="46">
        <f t="shared" si="90"/>
        <v>23286.1</v>
      </c>
      <c r="AQ64" s="46">
        <f t="shared" si="90"/>
        <v>0</v>
      </c>
      <c r="AR64" s="10">
        <f t="shared" si="91"/>
        <v>2364.3999999999996</v>
      </c>
      <c r="AS64" s="10">
        <f t="shared" si="91"/>
        <v>2280.6999999999998</v>
      </c>
      <c r="AT64" s="10">
        <v>0</v>
      </c>
      <c r="AU64" s="10">
        <f t="shared" si="92"/>
        <v>2136.8000000000002</v>
      </c>
      <c r="AV64" s="10">
        <f t="shared" si="92"/>
        <v>2015.1999999999998</v>
      </c>
      <c r="AW64" s="10">
        <v>0</v>
      </c>
      <c r="AX64" s="10">
        <f t="shared" si="93"/>
        <v>5777.4</v>
      </c>
      <c r="AY64" s="10">
        <f t="shared" si="93"/>
        <v>4651.9000000000005</v>
      </c>
      <c r="AZ64" s="10">
        <v>0</v>
      </c>
      <c r="BA64" s="64"/>
      <c r="BB64" s="67"/>
    </row>
    <row r="65" spans="1:54" s="11" customFormat="1" ht="30" customHeight="1">
      <c r="A65" s="75"/>
      <c r="B65" s="76"/>
      <c r="C65" s="77"/>
      <c r="D65" s="32" t="s">
        <v>54</v>
      </c>
      <c r="E65" s="46">
        <f>AO65+AR65+AU65+AX65</f>
        <v>0</v>
      </c>
      <c r="F65" s="46">
        <f>AP65+AS65+AV65+AY65</f>
        <v>0</v>
      </c>
      <c r="G65" s="46">
        <f t="shared" si="78"/>
        <v>0</v>
      </c>
      <c r="H65" s="10">
        <f t="shared" si="79"/>
        <v>0</v>
      </c>
      <c r="I65" s="10">
        <f t="shared" si="79"/>
        <v>0</v>
      </c>
      <c r="J65" s="10">
        <v>0</v>
      </c>
      <c r="K65" s="10">
        <f t="shared" si="80"/>
        <v>0</v>
      </c>
      <c r="L65" s="10">
        <f t="shared" si="80"/>
        <v>0</v>
      </c>
      <c r="M65" s="10">
        <v>0</v>
      </c>
      <c r="N65" s="10">
        <f t="shared" si="81"/>
        <v>0</v>
      </c>
      <c r="O65" s="10">
        <f t="shared" si="81"/>
        <v>0</v>
      </c>
      <c r="P65" s="10">
        <v>0</v>
      </c>
      <c r="Q65" s="46">
        <f t="shared" si="82"/>
        <v>0</v>
      </c>
      <c r="R65" s="46">
        <f t="shared" si="82"/>
        <v>0</v>
      </c>
      <c r="S65" s="46">
        <f t="shared" si="82"/>
        <v>0</v>
      </c>
      <c r="T65" s="10">
        <f t="shared" si="83"/>
        <v>0</v>
      </c>
      <c r="U65" s="10">
        <f t="shared" si="83"/>
        <v>0</v>
      </c>
      <c r="V65" s="10">
        <v>0</v>
      </c>
      <c r="W65" s="10">
        <f t="shared" si="84"/>
        <v>0</v>
      </c>
      <c r="X65" s="10">
        <f t="shared" si="84"/>
        <v>0</v>
      </c>
      <c r="Y65" s="10">
        <v>0</v>
      </c>
      <c r="Z65" s="10">
        <f t="shared" si="85"/>
        <v>0</v>
      </c>
      <c r="AA65" s="10">
        <f t="shared" si="85"/>
        <v>0</v>
      </c>
      <c r="AB65" s="10">
        <v>0</v>
      </c>
      <c r="AC65" s="46">
        <f t="shared" si="86"/>
        <v>0</v>
      </c>
      <c r="AD65" s="46">
        <f t="shared" si="86"/>
        <v>0</v>
      </c>
      <c r="AE65" s="46">
        <f t="shared" si="86"/>
        <v>0</v>
      </c>
      <c r="AF65" s="10">
        <f t="shared" si="87"/>
        <v>0</v>
      </c>
      <c r="AG65" s="10">
        <f t="shared" si="87"/>
        <v>0</v>
      </c>
      <c r="AH65" s="10">
        <v>0</v>
      </c>
      <c r="AI65" s="10">
        <f t="shared" si="88"/>
        <v>0</v>
      </c>
      <c r="AJ65" s="10">
        <f t="shared" si="88"/>
        <v>0</v>
      </c>
      <c r="AK65" s="10">
        <v>0</v>
      </c>
      <c r="AL65" s="10">
        <f t="shared" si="89"/>
        <v>0</v>
      </c>
      <c r="AM65" s="10">
        <f t="shared" si="89"/>
        <v>0</v>
      </c>
      <c r="AN65" s="10">
        <v>0</v>
      </c>
      <c r="AO65" s="46">
        <f t="shared" si="90"/>
        <v>0</v>
      </c>
      <c r="AP65" s="46">
        <f t="shared" si="90"/>
        <v>0</v>
      </c>
      <c r="AQ65" s="46">
        <f t="shared" si="90"/>
        <v>0</v>
      </c>
      <c r="AR65" s="10">
        <f t="shared" si="91"/>
        <v>0</v>
      </c>
      <c r="AS65" s="10">
        <f t="shared" si="91"/>
        <v>0</v>
      </c>
      <c r="AT65" s="10">
        <v>0</v>
      </c>
      <c r="AU65" s="10">
        <f t="shared" si="92"/>
        <v>0</v>
      </c>
      <c r="AV65" s="10">
        <f t="shared" si="92"/>
        <v>0</v>
      </c>
      <c r="AW65" s="10">
        <v>0</v>
      </c>
      <c r="AX65" s="10">
        <f t="shared" si="93"/>
        <v>0</v>
      </c>
      <c r="AY65" s="10">
        <f t="shared" si="93"/>
        <v>0</v>
      </c>
      <c r="AZ65" s="10">
        <v>0</v>
      </c>
      <c r="BA65" s="65"/>
      <c r="BB65" s="68"/>
    </row>
    <row r="66" spans="1:54" s="18" customFormat="1" ht="18.600000000000001" customHeight="1">
      <c r="A66" s="69" t="s">
        <v>64</v>
      </c>
      <c r="B66" s="70"/>
      <c r="C66" s="71"/>
      <c r="D66" s="9" t="s">
        <v>51</v>
      </c>
      <c r="E66" s="46">
        <f t="shared" ref="E66" si="94">SUM(E68:E69)</f>
        <v>0</v>
      </c>
      <c r="F66" s="46">
        <f>SUM(F68:F69)</f>
        <v>0</v>
      </c>
      <c r="G66" s="46">
        <f t="shared" ref="G66:W66" si="95">SUM(G68:G69)</f>
        <v>0</v>
      </c>
      <c r="H66" s="10">
        <f t="shared" si="95"/>
        <v>0</v>
      </c>
      <c r="I66" s="10">
        <f t="shared" si="95"/>
        <v>0</v>
      </c>
      <c r="J66" s="10">
        <f t="shared" si="95"/>
        <v>0</v>
      </c>
      <c r="K66" s="10">
        <f t="shared" si="95"/>
        <v>0</v>
      </c>
      <c r="L66" s="10">
        <f t="shared" si="95"/>
        <v>0</v>
      </c>
      <c r="M66" s="10">
        <f t="shared" si="95"/>
        <v>0</v>
      </c>
      <c r="N66" s="10">
        <f t="shared" si="95"/>
        <v>0</v>
      </c>
      <c r="O66" s="10">
        <f t="shared" si="95"/>
        <v>0</v>
      </c>
      <c r="P66" s="10">
        <f t="shared" si="95"/>
        <v>0</v>
      </c>
      <c r="Q66" s="46">
        <f t="shared" si="95"/>
        <v>0</v>
      </c>
      <c r="R66" s="46">
        <f t="shared" si="95"/>
        <v>0</v>
      </c>
      <c r="S66" s="46">
        <f t="shared" si="95"/>
        <v>0</v>
      </c>
      <c r="T66" s="10">
        <f t="shared" si="95"/>
        <v>0</v>
      </c>
      <c r="U66" s="10">
        <f t="shared" si="95"/>
        <v>0</v>
      </c>
      <c r="V66" s="10">
        <f t="shared" si="95"/>
        <v>0</v>
      </c>
      <c r="W66" s="10">
        <f t="shared" si="95"/>
        <v>0</v>
      </c>
      <c r="X66" s="10">
        <f>SUM(X68:X69)</f>
        <v>0</v>
      </c>
      <c r="Y66" s="10">
        <f t="shared" ref="Y66:AZ66" si="96">SUM(Y68:Y69)</f>
        <v>0</v>
      </c>
      <c r="Z66" s="10">
        <f t="shared" si="96"/>
        <v>0</v>
      </c>
      <c r="AA66" s="10">
        <f t="shared" si="96"/>
        <v>0</v>
      </c>
      <c r="AB66" s="10">
        <f t="shared" si="96"/>
        <v>0</v>
      </c>
      <c r="AC66" s="46">
        <f t="shared" si="96"/>
        <v>0</v>
      </c>
      <c r="AD66" s="46">
        <f t="shared" si="96"/>
        <v>0</v>
      </c>
      <c r="AE66" s="46">
        <f t="shared" si="96"/>
        <v>0</v>
      </c>
      <c r="AF66" s="10">
        <f t="shared" si="96"/>
        <v>0</v>
      </c>
      <c r="AG66" s="10">
        <f t="shared" si="96"/>
        <v>0</v>
      </c>
      <c r="AH66" s="10">
        <f t="shared" si="96"/>
        <v>0</v>
      </c>
      <c r="AI66" s="10">
        <f t="shared" si="96"/>
        <v>0</v>
      </c>
      <c r="AJ66" s="10">
        <f t="shared" si="96"/>
        <v>0</v>
      </c>
      <c r="AK66" s="10">
        <f t="shared" si="96"/>
        <v>0</v>
      </c>
      <c r="AL66" s="10">
        <f t="shared" si="96"/>
        <v>0</v>
      </c>
      <c r="AM66" s="10">
        <f t="shared" si="96"/>
        <v>0</v>
      </c>
      <c r="AN66" s="10">
        <f t="shared" si="96"/>
        <v>0</v>
      </c>
      <c r="AO66" s="46">
        <f t="shared" si="96"/>
        <v>0</v>
      </c>
      <c r="AP66" s="46">
        <f t="shared" si="96"/>
        <v>0</v>
      </c>
      <c r="AQ66" s="46">
        <f t="shared" si="96"/>
        <v>0</v>
      </c>
      <c r="AR66" s="10">
        <f t="shared" si="96"/>
        <v>0</v>
      </c>
      <c r="AS66" s="10">
        <f t="shared" si="96"/>
        <v>0</v>
      </c>
      <c r="AT66" s="10">
        <f t="shared" si="96"/>
        <v>0</v>
      </c>
      <c r="AU66" s="10">
        <f t="shared" si="96"/>
        <v>0</v>
      </c>
      <c r="AV66" s="10">
        <f t="shared" si="96"/>
        <v>0</v>
      </c>
      <c r="AW66" s="10">
        <f t="shared" si="96"/>
        <v>0</v>
      </c>
      <c r="AX66" s="10">
        <f t="shared" si="96"/>
        <v>0</v>
      </c>
      <c r="AY66" s="10">
        <f t="shared" si="96"/>
        <v>0</v>
      </c>
      <c r="AZ66" s="10">
        <f t="shared" si="96"/>
        <v>0</v>
      </c>
      <c r="BA66" s="63"/>
      <c r="BB66" s="66"/>
    </row>
    <row r="67" spans="1:54" s="18" customFormat="1" ht="18.600000000000001" customHeight="1">
      <c r="A67" s="72"/>
      <c r="B67" s="73"/>
      <c r="C67" s="74"/>
      <c r="D67" s="9" t="s">
        <v>52</v>
      </c>
      <c r="E67" s="46">
        <f t="shared" ref="E67:G70" si="97">AO67+AR67+AU67+AX67</f>
        <v>0</v>
      </c>
      <c r="F67" s="46">
        <f t="shared" si="97"/>
        <v>0</v>
      </c>
      <c r="G67" s="46">
        <f t="shared" si="97"/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46">
        <f t="shared" ref="Q67:S70" si="98">H67+K67+N67</f>
        <v>0</v>
      </c>
      <c r="R67" s="46">
        <f t="shared" si="98"/>
        <v>0</v>
      </c>
      <c r="S67" s="46">
        <f t="shared" si="98"/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46">
        <f t="shared" ref="AC67:AE70" si="99">Q67+T67+W67+Z67</f>
        <v>0</v>
      </c>
      <c r="AD67" s="46">
        <f t="shared" si="99"/>
        <v>0</v>
      </c>
      <c r="AE67" s="46">
        <f t="shared" si="99"/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46">
        <f t="shared" ref="AO67:AQ70" si="100">AC67+AF67+AI67+AL67</f>
        <v>0</v>
      </c>
      <c r="AP67" s="46">
        <f t="shared" si="100"/>
        <v>0</v>
      </c>
      <c r="AQ67" s="46">
        <f t="shared" si="100"/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64"/>
      <c r="BB67" s="67"/>
    </row>
    <row r="68" spans="1:54" s="18" customFormat="1" ht="60" customHeight="1">
      <c r="A68" s="72"/>
      <c r="B68" s="73"/>
      <c r="C68" s="74"/>
      <c r="D68" s="32" t="s">
        <v>57</v>
      </c>
      <c r="E68" s="46">
        <f t="shared" si="97"/>
        <v>0</v>
      </c>
      <c r="F68" s="46">
        <f t="shared" si="97"/>
        <v>0</v>
      </c>
      <c r="G68" s="46">
        <f t="shared" si="97"/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46">
        <f t="shared" si="98"/>
        <v>0</v>
      </c>
      <c r="R68" s="46">
        <f t="shared" si="98"/>
        <v>0</v>
      </c>
      <c r="S68" s="46">
        <f t="shared" si="98"/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46">
        <f t="shared" si="99"/>
        <v>0</v>
      </c>
      <c r="AD68" s="46">
        <f t="shared" si="99"/>
        <v>0</v>
      </c>
      <c r="AE68" s="46">
        <f t="shared" si="99"/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46">
        <f t="shared" si="100"/>
        <v>0</v>
      </c>
      <c r="AP68" s="46">
        <f t="shared" si="100"/>
        <v>0</v>
      </c>
      <c r="AQ68" s="46">
        <f t="shared" si="100"/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64"/>
      <c r="BB68" s="67"/>
    </row>
    <row r="69" spans="1:54" s="18" customFormat="1" ht="21.6" customHeight="1">
      <c r="A69" s="72"/>
      <c r="B69" s="73"/>
      <c r="C69" s="74"/>
      <c r="D69" s="32" t="s">
        <v>53</v>
      </c>
      <c r="E69" s="46">
        <f>AO69+AR69+AU69+AX69</f>
        <v>0</v>
      </c>
      <c r="F69" s="46">
        <f>AP69+AS69+AV69+AY69</f>
        <v>0</v>
      </c>
      <c r="G69" s="46">
        <f t="shared" si="97"/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46">
        <f t="shared" si="98"/>
        <v>0</v>
      </c>
      <c r="R69" s="46">
        <f t="shared" si="98"/>
        <v>0</v>
      </c>
      <c r="S69" s="46">
        <f t="shared" si="98"/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46">
        <f t="shared" si="99"/>
        <v>0</v>
      </c>
      <c r="AD69" s="46">
        <f t="shared" si="99"/>
        <v>0</v>
      </c>
      <c r="AE69" s="46">
        <f t="shared" si="99"/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46">
        <f t="shared" si="100"/>
        <v>0</v>
      </c>
      <c r="AP69" s="46">
        <f t="shared" si="100"/>
        <v>0</v>
      </c>
      <c r="AQ69" s="46">
        <f t="shared" si="100"/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64"/>
      <c r="BB69" s="67"/>
    </row>
    <row r="70" spans="1:54" s="11" customFormat="1" ht="30" customHeight="1">
      <c r="A70" s="75"/>
      <c r="B70" s="76"/>
      <c r="C70" s="77"/>
      <c r="D70" s="32" t="s">
        <v>54</v>
      </c>
      <c r="E70" s="46">
        <f>AO70+AR70+AU70+AX70</f>
        <v>0</v>
      </c>
      <c r="F70" s="46">
        <f>AP70+AS70+AV70+AY70</f>
        <v>0</v>
      </c>
      <c r="G70" s="46">
        <f t="shared" si="97"/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46">
        <f t="shared" si="98"/>
        <v>0</v>
      </c>
      <c r="R70" s="46">
        <f t="shared" si="98"/>
        <v>0</v>
      </c>
      <c r="S70" s="46">
        <f t="shared" si="98"/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46">
        <f t="shared" si="99"/>
        <v>0</v>
      </c>
      <c r="AD70" s="46">
        <f t="shared" si="99"/>
        <v>0</v>
      </c>
      <c r="AE70" s="46">
        <f t="shared" si="99"/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46">
        <f t="shared" si="100"/>
        <v>0</v>
      </c>
      <c r="AP70" s="46">
        <f t="shared" si="100"/>
        <v>0</v>
      </c>
      <c r="AQ70" s="46">
        <f t="shared" si="100"/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65"/>
      <c r="BB70" s="68"/>
    </row>
    <row r="71" spans="1:54" s="18" customFormat="1" ht="18.600000000000001" customHeight="1">
      <c r="A71" s="69" t="s">
        <v>65</v>
      </c>
      <c r="B71" s="70"/>
      <c r="C71" s="71"/>
      <c r="D71" s="9" t="s">
        <v>51</v>
      </c>
      <c r="E71" s="46">
        <f t="shared" ref="E71" si="101">SUM(E73:E74)</f>
        <v>0</v>
      </c>
      <c r="F71" s="46">
        <f>SUM(F73:F74)</f>
        <v>0</v>
      </c>
      <c r="G71" s="46">
        <f t="shared" ref="G71:W71" si="102">SUM(G73:G74)</f>
        <v>0</v>
      </c>
      <c r="H71" s="10">
        <f t="shared" si="102"/>
        <v>0</v>
      </c>
      <c r="I71" s="10">
        <f t="shared" si="102"/>
        <v>0</v>
      </c>
      <c r="J71" s="10">
        <f t="shared" si="102"/>
        <v>0</v>
      </c>
      <c r="K71" s="10">
        <f t="shared" si="102"/>
        <v>0</v>
      </c>
      <c r="L71" s="10">
        <f t="shared" si="102"/>
        <v>0</v>
      </c>
      <c r="M71" s="10">
        <f t="shared" si="102"/>
        <v>0</v>
      </c>
      <c r="N71" s="10">
        <f t="shared" si="102"/>
        <v>0</v>
      </c>
      <c r="O71" s="10">
        <f t="shared" si="102"/>
        <v>0</v>
      </c>
      <c r="P71" s="10">
        <f t="shared" si="102"/>
        <v>0</v>
      </c>
      <c r="Q71" s="46">
        <f t="shared" si="102"/>
        <v>0</v>
      </c>
      <c r="R71" s="46">
        <f t="shared" si="102"/>
        <v>0</v>
      </c>
      <c r="S71" s="46">
        <f t="shared" si="102"/>
        <v>0</v>
      </c>
      <c r="T71" s="10">
        <f t="shared" si="102"/>
        <v>0</v>
      </c>
      <c r="U71" s="10">
        <f t="shared" si="102"/>
        <v>0</v>
      </c>
      <c r="V71" s="10">
        <f t="shared" si="102"/>
        <v>0</v>
      </c>
      <c r="W71" s="10">
        <f t="shared" si="102"/>
        <v>0</v>
      </c>
      <c r="X71" s="10">
        <f>SUM(X73:X74)</f>
        <v>0</v>
      </c>
      <c r="Y71" s="10">
        <f t="shared" ref="Y71:AZ71" si="103">SUM(Y73:Y74)</f>
        <v>0</v>
      </c>
      <c r="Z71" s="10">
        <f t="shared" si="103"/>
        <v>0</v>
      </c>
      <c r="AA71" s="10">
        <f t="shared" si="103"/>
        <v>0</v>
      </c>
      <c r="AB71" s="10">
        <f t="shared" si="103"/>
        <v>0</v>
      </c>
      <c r="AC71" s="46">
        <f t="shared" si="103"/>
        <v>0</v>
      </c>
      <c r="AD71" s="46">
        <f t="shared" si="103"/>
        <v>0</v>
      </c>
      <c r="AE71" s="46">
        <f t="shared" si="103"/>
        <v>0</v>
      </c>
      <c r="AF71" s="10">
        <f t="shared" si="103"/>
        <v>0</v>
      </c>
      <c r="AG71" s="10">
        <f t="shared" si="103"/>
        <v>0</v>
      </c>
      <c r="AH71" s="10">
        <f t="shared" si="103"/>
        <v>0</v>
      </c>
      <c r="AI71" s="10">
        <f t="shared" si="103"/>
        <v>0</v>
      </c>
      <c r="AJ71" s="10">
        <f t="shared" si="103"/>
        <v>0</v>
      </c>
      <c r="AK71" s="10">
        <f t="shared" si="103"/>
        <v>0</v>
      </c>
      <c r="AL71" s="10">
        <f t="shared" si="103"/>
        <v>0</v>
      </c>
      <c r="AM71" s="10">
        <f t="shared" si="103"/>
        <v>0</v>
      </c>
      <c r="AN71" s="10">
        <f t="shared" si="103"/>
        <v>0</v>
      </c>
      <c r="AO71" s="46">
        <f t="shared" si="103"/>
        <v>0</v>
      </c>
      <c r="AP71" s="46">
        <f t="shared" si="103"/>
        <v>0</v>
      </c>
      <c r="AQ71" s="46">
        <f t="shared" si="103"/>
        <v>0</v>
      </c>
      <c r="AR71" s="10">
        <f t="shared" si="103"/>
        <v>0</v>
      </c>
      <c r="AS71" s="10">
        <f t="shared" si="103"/>
        <v>0</v>
      </c>
      <c r="AT71" s="10">
        <f t="shared" si="103"/>
        <v>0</v>
      </c>
      <c r="AU71" s="10">
        <f t="shared" si="103"/>
        <v>0</v>
      </c>
      <c r="AV71" s="10">
        <f t="shared" si="103"/>
        <v>0</v>
      </c>
      <c r="AW71" s="10">
        <f t="shared" si="103"/>
        <v>0</v>
      </c>
      <c r="AX71" s="10">
        <f t="shared" si="103"/>
        <v>0</v>
      </c>
      <c r="AY71" s="10">
        <f t="shared" si="103"/>
        <v>0</v>
      </c>
      <c r="AZ71" s="10">
        <f t="shared" si="103"/>
        <v>0</v>
      </c>
      <c r="BA71" s="63"/>
      <c r="BB71" s="66"/>
    </row>
    <row r="72" spans="1:54" s="18" customFormat="1" ht="18.600000000000001" customHeight="1">
      <c r="A72" s="72"/>
      <c r="B72" s="73"/>
      <c r="C72" s="74"/>
      <c r="D72" s="9" t="s">
        <v>52</v>
      </c>
      <c r="E72" s="46">
        <f t="shared" ref="E72:G75" si="104">AO72+AR72+AU72+AX72</f>
        <v>0</v>
      </c>
      <c r="F72" s="46">
        <f t="shared" si="104"/>
        <v>0</v>
      </c>
      <c r="G72" s="46">
        <f t="shared" si="104"/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46">
        <f t="shared" ref="Q72:S75" si="105">H72+K72+N72</f>
        <v>0</v>
      </c>
      <c r="R72" s="46">
        <f t="shared" si="105"/>
        <v>0</v>
      </c>
      <c r="S72" s="46">
        <f t="shared" si="105"/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46">
        <f t="shared" ref="AC72:AE75" si="106">Q72+T72+W72+Z72</f>
        <v>0</v>
      </c>
      <c r="AD72" s="46">
        <f t="shared" si="106"/>
        <v>0</v>
      </c>
      <c r="AE72" s="46">
        <f t="shared" si="106"/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46">
        <f t="shared" ref="AO72:AQ75" si="107">AC72+AF72+AI72+AL72</f>
        <v>0</v>
      </c>
      <c r="AP72" s="46">
        <f t="shared" si="107"/>
        <v>0</v>
      </c>
      <c r="AQ72" s="46">
        <f t="shared" si="107"/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64"/>
      <c r="BB72" s="67"/>
    </row>
    <row r="73" spans="1:54" s="18" customFormat="1" ht="60" customHeight="1">
      <c r="A73" s="72"/>
      <c r="B73" s="73"/>
      <c r="C73" s="74"/>
      <c r="D73" s="32" t="s">
        <v>57</v>
      </c>
      <c r="E73" s="46">
        <f t="shared" si="104"/>
        <v>0</v>
      </c>
      <c r="F73" s="46">
        <f t="shared" si="104"/>
        <v>0</v>
      </c>
      <c r="G73" s="46">
        <f t="shared" si="104"/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46">
        <f t="shared" si="105"/>
        <v>0</v>
      </c>
      <c r="R73" s="46">
        <f t="shared" si="105"/>
        <v>0</v>
      </c>
      <c r="S73" s="46">
        <f t="shared" si="105"/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46">
        <f t="shared" si="106"/>
        <v>0</v>
      </c>
      <c r="AD73" s="46">
        <f t="shared" si="106"/>
        <v>0</v>
      </c>
      <c r="AE73" s="46">
        <f t="shared" si="106"/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46">
        <f t="shared" si="107"/>
        <v>0</v>
      </c>
      <c r="AP73" s="46">
        <f t="shared" si="107"/>
        <v>0</v>
      </c>
      <c r="AQ73" s="46">
        <f t="shared" si="107"/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64"/>
      <c r="BB73" s="67"/>
    </row>
    <row r="74" spans="1:54" s="18" customFormat="1" ht="21.6" customHeight="1">
      <c r="A74" s="72"/>
      <c r="B74" s="73"/>
      <c r="C74" s="74"/>
      <c r="D74" s="32" t="s">
        <v>53</v>
      </c>
      <c r="E74" s="46">
        <f>AO74+AR74+AU74+AX74</f>
        <v>0</v>
      </c>
      <c r="F74" s="46">
        <f>AP74+AS74+AV74+AY74</f>
        <v>0</v>
      </c>
      <c r="G74" s="46">
        <f t="shared" si="104"/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46">
        <f t="shared" si="105"/>
        <v>0</v>
      </c>
      <c r="R74" s="46">
        <f t="shared" si="105"/>
        <v>0</v>
      </c>
      <c r="S74" s="46">
        <f t="shared" si="105"/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46">
        <f t="shared" si="106"/>
        <v>0</v>
      </c>
      <c r="AD74" s="46">
        <f t="shared" si="106"/>
        <v>0</v>
      </c>
      <c r="AE74" s="46">
        <f t="shared" si="106"/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46">
        <f t="shared" si="107"/>
        <v>0</v>
      </c>
      <c r="AP74" s="46">
        <f t="shared" si="107"/>
        <v>0</v>
      </c>
      <c r="AQ74" s="46">
        <f t="shared" si="107"/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64"/>
      <c r="BB74" s="67"/>
    </row>
    <row r="75" spans="1:54" s="11" customFormat="1" ht="30" customHeight="1">
      <c r="A75" s="75"/>
      <c r="B75" s="76"/>
      <c r="C75" s="77"/>
      <c r="D75" s="32" t="s">
        <v>54</v>
      </c>
      <c r="E75" s="46">
        <f>AO75+AR75+AU75+AX75</f>
        <v>0</v>
      </c>
      <c r="F75" s="46">
        <f>AP75+AS75+AV75+AY75</f>
        <v>0</v>
      </c>
      <c r="G75" s="46">
        <f t="shared" si="104"/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46">
        <f t="shared" si="105"/>
        <v>0</v>
      </c>
      <c r="R75" s="46">
        <f t="shared" si="105"/>
        <v>0</v>
      </c>
      <c r="S75" s="46">
        <f t="shared" si="105"/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46">
        <f t="shared" si="106"/>
        <v>0</v>
      </c>
      <c r="AD75" s="46">
        <f t="shared" si="106"/>
        <v>0</v>
      </c>
      <c r="AE75" s="46">
        <f t="shared" si="106"/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46">
        <f t="shared" si="107"/>
        <v>0</v>
      </c>
      <c r="AP75" s="46">
        <f t="shared" si="107"/>
        <v>0</v>
      </c>
      <c r="AQ75" s="46">
        <f t="shared" si="107"/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65"/>
      <c r="BB75" s="68"/>
    </row>
    <row r="76" spans="1:54" s="18" customFormat="1" ht="18.600000000000001" customHeight="1">
      <c r="A76" s="69" t="s">
        <v>66</v>
      </c>
      <c r="B76" s="70"/>
      <c r="C76" s="71"/>
      <c r="D76" s="9" t="s">
        <v>51</v>
      </c>
      <c r="E76" s="46">
        <f t="shared" ref="E76" si="108">SUM(E78:E79)</f>
        <v>0</v>
      </c>
      <c r="F76" s="46">
        <f>SUM(F78:F79)</f>
        <v>0</v>
      </c>
      <c r="G76" s="46">
        <f t="shared" ref="G76:W76" si="109">SUM(G78:G79)</f>
        <v>0</v>
      </c>
      <c r="H76" s="10">
        <f t="shared" si="109"/>
        <v>0</v>
      </c>
      <c r="I76" s="10">
        <f t="shared" si="109"/>
        <v>0</v>
      </c>
      <c r="J76" s="10">
        <f t="shared" si="109"/>
        <v>0</v>
      </c>
      <c r="K76" s="10">
        <f t="shared" si="109"/>
        <v>0</v>
      </c>
      <c r="L76" s="10">
        <f t="shared" si="109"/>
        <v>0</v>
      </c>
      <c r="M76" s="10">
        <f t="shared" si="109"/>
        <v>0</v>
      </c>
      <c r="N76" s="10">
        <f t="shared" si="109"/>
        <v>0</v>
      </c>
      <c r="O76" s="10">
        <f t="shared" si="109"/>
        <v>0</v>
      </c>
      <c r="P76" s="10">
        <f t="shared" si="109"/>
        <v>0</v>
      </c>
      <c r="Q76" s="46">
        <f t="shared" si="109"/>
        <v>0</v>
      </c>
      <c r="R76" s="46">
        <f t="shared" si="109"/>
        <v>0</v>
      </c>
      <c r="S76" s="46">
        <f t="shared" si="109"/>
        <v>0</v>
      </c>
      <c r="T76" s="10">
        <f t="shared" si="109"/>
        <v>0</v>
      </c>
      <c r="U76" s="10">
        <f t="shared" si="109"/>
        <v>0</v>
      </c>
      <c r="V76" s="10">
        <f t="shared" si="109"/>
        <v>0</v>
      </c>
      <c r="W76" s="10">
        <f t="shared" si="109"/>
        <v>0</v>
      </c>
      <c r="X76" s="10">
        <f>SUM(X78:X79)</f>
        <v>0</v>
      </c>
      <c r="Y76" s="10">
        <f t="shared" ref="Y76:AZ76" si="110">SUM(Y78:Y79)</f>
        <v>0</v>
      </c>
      <c r="Z76" s="10">
        <f t="shared" si="110"/>
        <v>0</v>
      </c>
      <c r="AA76" s="10">
        <f t="shared" si="110"/>
        <v>0</v>
      </c>
      <c r="AB76" s="10">
        <f t="shared" si="110"/>
        <v>0</v>
      </c>
      <c r="AC76" s="46">
        <f t="shared" si="110"/>
        <v>0</v>
      </c>
      <c r="AD76" s="46">
        <f t="shared" si="110"/>
        <v>0</v>
      </c>
      <c r="AE76" s="46">
        <f t="shared" si="110"/>
        <v>0</v>
      </c>
      <c r="AF76" s="10">
        <f t="shared" si="110"/>
        <v>0</v>
      </c>
      <c r="AG76" s="10">
        <f t="shared" si="110"/>
        <v>0</v>
      </c>
      <c r="AH76" s="10">
        <f t="shared" si="110"/>
        <v>0</v>
      </c>
      <c r="AI76" s="10">
        <f t="shared" si="110"/>
        <v>0</v>
      </c>
      <c r="AJ76" s="10">
        <f t="shared" si="110"/>
        <v>0</v>
      </c>
      <c r="AK76" s="10">
        <f t="shared" si="110"/>
        <v>0</v>
      </c>
      <c r="AL76" s="10">
        <f t="shared" si="110"/>
        <v>0</v>
      </c>
      <c r="AM76" s="10">
        <f t="shared" si="110"/>
        <v>0</v>
      </c>
      <c r="AN76" s="10">
        <f t="shared" si="110"/>
        <v>0</v>
      </c>
      <c r="AO76" s="46">
        <f t="shared" si="110"/>
        <v>0</v>
      </c>
      <c r="AP76" s="46">
        <f t="shared" si="110"/>
        <v>0</v>
      </c>
      <c r="AQ76" s="46">
        <f t="shared" si="110"/>
        <v>0</v>
      </c>
      <c r="AR76" s="10">
        <f t="shared" si="110"/>
        <v>0</v>
      </c>
      <c r="AS76" s="10">
        <f t="shared" si="110"/>
        <v>0</v>
      </c>
      <c r="AT76" s="10">
        <f t="shared" si="110"/>
        <v>0</v>
      </c>
      <c r="AU76" s="10">
        <f t="shared" si="110"/>
        <v>0</v>
      </c>
      <c r="AV76" s="10">
        <f t="shared" si="110"/>
        <v>0</v>
      </c>
      <c r="AW76" s="10">
        <f t="shared" si="110"/>
        <v>0</v>
      </c>
      <c r="AX76" s="10">
        <f t="shared" si="110"/>
        <v>0</v>
      </c>
      <c r="AY76" s="10">
        <f t="shared" si="110"/>
        <v>0</v>
      </c>
      <c r="AZ76" s="10">
        <f t="shared" si="110"/>
        <v>0</v>
      </c>
      <c r="BA76" s="63"/>
      <c r="BB76" s="66"/>
    </row>
    <row r="77" spans="1:54" s="18" customFormat="1" ht="18.600000000000001" customHeight="1">
      <c r="A77" s="72"/>
      <c r="B77" s="73"/>
      <c r="C77" s="74"/>
      <c r="D77" s="9" t="s">
        <v>52</v>
      </c>
      <c r="E77" s="46">
        <f t="shared" ref="E77:G80" si="111">AO77+AR77+AU77+AX77</f>
        <v>0</v>
      </c>
      <c r="F77" s="46">
        <f t="shared" si="111"/>
        <v>0</v>
      </c>
      <c r="G77" s="46">
        <f t="shared" si="111"/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46">
        <f t="shared" ref="Q77:S80" si="112">H77+K77+N77</f>
        <v>0</v>
      </c>
      <c r="R77" s="46">
        <f t="shared" si="112"/>
        <v>0</v>
      </c>
      <c r="S77" s="46">
        <f t="shared" si="112"/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46">
        <f t="shared" ref="AC77:AE80" si="113">Q77+T77+W77+Z77</f>
        <v>0</v>
      </c>
      <c r="AD77" s="46">
        <f t="shared" si="113"/>
        <v>0</v>
      </c>
      <c r="AE77" s="46">
        <f t="shared" si="113"/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46">
        <f t="shared" ref="AO77:AQ80" si="114">AC77+AF77+AI77+AL77</f>
        <v>0</v>
      </c>
      <c r="AP77" s="46">
        <f t="shared" si="114"/>
        <v>0</v>
      </c>
      <c r="AQ77" s="46">
        <f t="shared" si="114"/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64"/>
      <c r="BB77" s="67"/>
    </row>
    <row r="78" spans="1:54" s="18" customFormat="1" ht="60" customHeight="1">
      <c r="A78" s="72"/>
      <c r="B78" s="73"/>
      <c r="C78" s="74"/>
      <c r="D78" s="32" t="s">
        <v>57</v>
      </c>
      <c r="E78" s="46">
        <f t="shared" si="111"/>
        <v>0</v>
      </c>
      <c r="F78" s="46">
        <f t="shared" si="111"/>
        <v>0</v>
      </c>
      <c r="G78" s="46">
        <f t="shared" si="111"/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46">
        <f t="shared" si="112"/>
        <v>0</v>
      </c>
      <c r="R78" s="46">
        <f t="shared" si="112"/>
        <v>0</v>
      </c>
      <c r="S78" s="46">
        <f t="shared" si="112"/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46">
        <f t="shared" si="113"/>
        <v>0</v>
      </c>
      <c r="AD78" s="46">
        <f t="shared" si="113"/>
        <v>0</v>
      </c>
      <c r="AE78" s="46">
        <f t="shared" si="113"/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46">
        <f t="shared" si="114"/>
        <v>0</v>
      </c>
      <c r="AP78" s="46">
        <f t="shared" si="114"/>
        <v>0</v>
      </c>
      <c r="AQ78" s="46">
        <f t="shared" si="114"/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64"/>
      <c r="BB78" s="67"/>
    </row>
    <row r="79" spans="1:54" s="18" customFormat="1" ht="21.6" customHeight="1">
      <c r="A79" s="72"/>
      <c r="B79" s="73"/>
      <c r="C79" s="74"/>
      <c r="D79" s="32" t="s">
        <v>53</v>
      </c>
      <c r="E79" s="46">
        <f>AO79+AR79+AU79+AX79</f>
        <v>0</v>
      </c>
      <c r="F79" s="46">
        <f>AP79+AS79+AV79+AY79</f>
        <v>0</v>
      </c>
      <c r="G79" s="46">
        <f t="shared" si="111"/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46">
        <f t="shared" si="112"/>
        <v>0</v>
      </c>
      <c r="R79" s="46">
        <f t="shared" si="112"/>
        <v>0</v>
      </c>
      <c r="S79" s="46">
        <f t="shared" si="112"/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46">
        <f t="shared" si="113"/>
        <v>0</v>
      </c>
      <c r="AD79" s="46">
        <f t="shared" si="113"/>
        <v>0</v>
      </c>
      <c r="AE79" s="46">
        <f t="shared" si="113"/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46">
        <f t="shared" si="114"/>
        <v>0</v>
      </c>
      <c r="AP79" s="46">
        <f t="shared" si="114"/>
        <v>0</v>
      </c>
      <c r="AQ79" s="46">
        <f t="shared" si="114"/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64"/>
      <c r="BB79" s="67"/>
    </row>
    <row r="80" spans="1:54" s="11" customFormat="1" ht="30" customHeight="1">
      <c r="A80" s="75"/>
      <c r="B80" s="76"/>
      <c r="C80" s="77"/>
      <c r="D80" s="32" t="s">
        <v>54</v>
      </c>
      <c r="E80" s="46">
        <f>AO80+AR80+AU80+AX80</f>
        <v>0</v>
      </c>
      <c r="F80" s="46">
        <f>AP80+AS80+AV80+AY80</f>
        <v>0</v>
      </c>
      <c r="G80" s="46">
        <f t="shared" si="111"/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46">
        <f t="shared" si="112"/>
        <v>0</v>
      </c>
      <c r="R80" s="46">
        <f t="shared" si="112"/>
        <v>0</v>
      </c>
      <c r="S80" s="46">
        <f t="shared" si="112"/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46">
        <f t="shared" si="113"/>
        <v>0</v>
      </c>
      <c r="AD80" s="46">
        <f t="shared" si="113"/>
        <v>0</v>
      </c>
      <c r="AE80" s="46">
        <f t="shared" si="113"/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46">
        <f t="shared" si="114"/>
        <v>0</v>
      </c>
      <c r="AP80" s="46">
        <f t="shared" si="114"/>
        <v>0</v>
      </c>
      <c r="AQ80" s="46">
        <f t="shared" si="114"/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65"/>
      <c r="BB80" s="68"/>
    </row>
    <row r="81" spans="1:54" s="2" customFormat="1" ht="25.2" customHeight="1">
      <c r="A81" s="56"/>
      <c r="B81" s="57"/>
      <c r="C81" s="57"/>
      <c r="D81" s="55"/>
      <c r="E81" s="58"/>
      <c r="F81" s="58"/>
      <c r="G81" s="59"/>
      <c r="H81" s="57"/>
      <c r="I81" s="57"/>
      <c r="J81" s="57"/>
      <c r="K81" s="57"/>
      <c r="L81" s="57"/>
      <c r="M81" s="57"/>
      <c r="N81" s="57"/>
      <c r="O81" s="57"/>
      <c r="P81" s="57"/>
      <c r="Q81" s="60"/>
      <c r="R81" s="60"/>
      <c r="S81" s="60"/>
      <c r="T81" s="57"/>
      <c r="U81" s="57"/>
      <c r="V81" s="57"/>
      <c r="W81" s="57"/>
      <c r="X81" s="57"/>
      <c r="Y81" s="57"/>
      <c r="Z81" s="57"/>
      <c r="AA81" s="57"/>
      <c r="AB81" s="57"/>
      <c r="AC81" s="60"/>
      <c r="AD81" s="60"/>
      <c r="AE81" s="60"/>
      <c r="AF81" s="57"/>
      <c r="AG81" s="57"/>
      <c r="AH81" s="57"/>
      <c r="AI81" s="57"/>
      <c r="AJ81" s="57"/>
      <c r="AK81" s="57"/>
      <c r="AL81" s="57"/>
      <c r="AM81" s="57"/>
      <c r="AN81" s="57"/>
      <c r="AO81" s="60"/>
      <c r="AP81" s="60"/>
      <c r="AQ81" s="60"/>
      <c r="AR81" s="57"/>
      <c r="AS81" s="57"/>
      <c r="AT81" s="57"/>
      <c r="AU81" s="57"/>
      <c r="AV81" s="57"/>
      <c r="AW81" s="57"/>
      <c r="AX81" s="57"/>
      <c r="AY81" s="57"/>
      <c r="AZ81" s="57"/>
      <c r="BA81" s="57"/>
    </row>
    <row r="82" spans="1:54" s="2" customFormat="1">
      <c r="A82" s="56"/>
      <c r="B82" s="60" t="s">
        <v>32</v>
      </c>
      <c r="C82" s="57"/>
      <c r="D82" s="61"/>
      <c r="E82" s="58"/>
      <c r="F82" s="58"/>
      <c r="G82" s="59"/>
      <c r="H82" s="57"/>
      <c r="I82" s="57"/>
      <c r="J82" s="57"/>
      <c r="K82" s="57"/>
      <c r="L82" s="57"/>
      <c r="M82" s="57"/>
      <c r="N82" s="57"/>
      <c r="O82" s="57"/>
      <c r="P82" s="57"/>
      <c r="Q82" s="60"/>
      <c r="R82" s="60"/>
      <c r="S82" s="60"/>
      <c r="T82" s="57"/>
      <c r="U82" s="57"/>
      <c r="V82" s="57"/>
      <c r="W82" s="57"/>
      <c r="X82" s="57"/>
      <c r="Y82" s="57"/>
      <c r="Z82" s="57"/>
      <c r="AA82" s="57"/>
      <c r="AB82" s="57"/>
      <c r="AC82" s="60"/>
      <c r="AD82" s="60"/>
      <c r="AE82" s="60"/>
      <c r="AF82" s="57"/>
      <c r="AG82" s="57"/>
      <c r="AH82" s="57"/>
      <c r="AI82" s="57"/>
      <c r="AJ82" s="57"/>
      <c r="AK82" s="57"/>
      <c r="AL82" s="57"/>
      <c r="AM82" s="57"/>
      <c r="AN82" s="57"/>
      <c r="AO82" s="60"/>
      <c r="AP82" s="60"/>
      <c r="AQ82" s="60"/>
      <c r="AR82" s="57"/>
      <c r="AS82" s="57"/>
      <c r="AT82" s="57"/>
      <c r="AU82" s="57"/>
      <c r="AV82" s="57"/>
      <c r="AW82" s="57"/>
      <c r="AX82" s="57"/>
      <c r="AY82" s="57"/>
      <c r="AZ82" s="57"/>
      <c r="BA82" s="57"/>
    </row>
    <row r="83" spans="1:54" s="18" customFormat="1">
      <c r="A83" s="39"/>
      <c r="B83" s="132" t="s">
        <v>33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24"/>
    </row>
    <row r="84" spans="1:54" s="18" customFormat="1" ht="7.2" customHeight="1">
      <c r="A84" s="39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24"/>
    </row>
    <row r="85" spans="1:54" s="11" customFormat="1" ht="84.6" customHeight="1">
      <c r="A85" s="40"/>
      <c r="B85" s="49" t="s">
        <v>28</v>
      </c>
      <c r="C85" s="50" t="s">
        <v>34</v>
      </c>
      <c r="D85" s="32" t="s">
        <v>53</v>
      </c>
      <c r="E85" s="46">
        <f>AO85+AR85+AU85+AX85</f>
        <v>350</v>
      </c>
      <c r="F85" s="46">
        <f>AP85+AS85+AV85+AY85</f>
        <v>350</v>
      </c>
      <c r="G85" s="46">
        <f>F85/E85*100</f>
        <v>100</v>
      </c>
      <c r="H85" s="10">
        <v>0</v>
      </c>
      <c r="I85" s="10">
        <v>0</v>
      </c>
      <c r="J85" s="10">
        <f>I85</f>
        <v>0</v>
      </c>
      <c r="K85" s="10">
        <v>350</v>
      </c>
      <c r="L85" s="10">
        <v>350</v>
      </c>
      <c r="M85" s="10">
        <f>L85/K85*100</f>
        <v>100</v>
      </c>
      <c r="N85" s="10">
        <v>0</v>
      </c>
      <c r="O85" s="10">
        <v>0</v>
      </c>
      <c r="P85" s="10">
        <f>O85</f>
        <v>0</v>
      </c>
      <c r="Q85" s="46">
        <f>K85+N85+H85</f>
        <v>350</v>
      </c>
      <c r="R85" s="46">
        <f>I85+L85+O85</f>
        <v>350</v>
      </c>
      <c r="S85" s="46">
        <f>R85/Q85*100</f>
        <v>100</v>
      </c>
      <c r="T85" s="10">
        <v>0</v>
      </c>
      <c r="U85" s="10">
        <v>0</v>
      </c>
      <c r="V85" s="10">
        <f>U85</f>
        <v>0</v>
      </c>
      <c r="W85" s="10">
        <v>0</v>
      </c>
      <c r="X85" s="10">
        <v>0</v>
      </c>
      <c r="Y85" s="10">
        <f>X85</f>
        <v>0</v>
      </c>
      <c r="Z85" s="10">
        <v>0</v>
      </c>
      <c r="AA85" s="10">
        <v>0</v>
      </c>
      <c r="AB85" s="10">
        <f>AA85</f>
        <v>0</v>
      </c>
      <c r="AC85" s="46">
        <f>Q85+T85+W85+Z85</f>
        <v>350</v>
      </c>
      <c r="AD85" s="46">
        <f>R85+U85+X85+AA85</f>
        <v>350</v>
      </c>
      <c r="AE85" s="46">
        <f>AD85/AC85*100</f>
        <v>100</v>
      </c>
      <c r="AF85" s="10">
        <v>0</v>
      </c>
      <c r="AG85" s="10">
        <v>0</v>
      </c>
      <c r="AH85" s="10">
        <f>AG85</f>
        <v>0</v>
      </c>
      <c r="AI85" s="10">
        <v>0</v>
      </c>
      <c r="AJ85" s="10">
        <v>0</v>
      </c>
      <c r="AK85" s="10">
        <f>AJ85</f>
        <v>0</v>
      </c>
      <c r="AL85" s="10">
        <v>0</v>
      </c>
      <c r="AM85" s="10">
        <v>0</v>
      </c>
      <c r="AN85" s="10">
        <f>AM85</f>
        <v>0</v>
      </c>
      <c r="AO85" s="46">
        <f>AC85+AF85+AI85+AL85</f>
        <v>350</v>
      </c>
      <c r="AP85" s="46">
        <f>L85+O85+U85+X85+AA85+AG85+AJ85+AM85</f>
        <v>350</v>
      </c>
      <c r="AQ85" s="46">
        <f>AP85/AO85*100</f>
        <v>100</v>
      </c>
      <c r="AR85" s="10">
        <v>0</v>
      </c>
      <c r="AS85" s="10">
        <v>0</v>
      </c>
      <c r="AT85" s="10">
        <f>AS85</f>
        <v>0</v>
      </c>
      <c r="AU85" s="10">
        <v>0</v>
      </c>
      <c r="AV85" s="10">
        <v>0</v>
      </c>
      <c r="AW85" s="10">
        <f>AV85</f>
        <v>0</v>
      </c>
      <c r="AX85" s="10">
        <v>0</v>
      </c>
      <c r="AY85" s="10">
        <v>0</v>
      </c>
      <c r="AZ85" s="10">
        <f>AY85</f>
        <v>0</v>
      </c>
      <c r="BA85" s="31" t="s">
        <v>41</v>
      </c>
      <c r="BB85" s="52"/>
    </row>
    <row r="86" spans="1:54" ht="49.2" customHeight="1"/>
    <row r="87" spans="1:54" ht="15.6">
      <c r="C87" s="33" t="s">
        <v>35</v>
      </c>
      <c r="E87" s="35"/>
      <c r="F87" s="35"/>
      <c r="R87" s="133" t="s">
        <v>39</v>
      </c>
      <c r="S87" s="133"/>
      <c r="Z87" s="18"/>
      <c r="AA87" s="19"/>
      <c r="AC87" s="34"/>
      <c r="AD87" s="34"/>
    </row>
    <row r="88" spans="1:54" ht="15.6">
      <c r="C88" s="34" t="s">
        <v>36</v>
      </c>
      <c r="N88" s="124" t="s">
        <v>37</v>
      </c>
      <c r="O88" s="124"/>
      <c r="P88" s="124"/>
      <c r="Q88" s="124"/>
      <c r="R88" s="124"/>
      <c r="S88" s="124"/>
      <c r="T88" s="19"/>
      <c r="V88" s="7"/>
      <c r="W88" s="7"/>
      <c r="X88" s="7"/>
      <c r="Y88" s="7"/>
      <c r="Z88" s="7"/>
      <c r="AA88" s="7"/>
      <c r="AC88" s="34"/>
      <c r="AD88" s="34"/>
    </row>
    <row r="89" spans="1:54" ht="24" customHeight="1">
      <c r="A89" s="41"/>
      <c r="C89" s="34" t="s">
        <v>70</v>
      </c>
      <c r="N89" s="124" t="s">
        <v>71</v>
      </c>
      <c r="O89" s="124"/>
      <c r="P89" s="124"/>
      <c r="Q89" s="124"/>
      <c r="R89" s="124"/>
      <c r="S89" s="124"/>
      <c r="T89" s="19"/>
      <c r="V89" s="7"/>
      <c r="W89" s="7"/>
      <c r="X89" s="7"/>
      <c r="Y89" s="7"/>
      <c r="Z89" s="7"/>
      <c r="AA89" s="7"/>
      <c r="AC89" s="34"/>
      <c r="AD89" s="34"/>
    </row>
    <row r="90" spans="1:54" ht="29.4" customHeight="1">
      <c r="C90" s="33" t="s">
        <v>42</v>
      </c>
      <c r="V90" s="7"/>
      <c r="W90" s="7"/>
      <c r="X90" s="7"/>
      <c r="Y90" s="7"/>
      <c r="Z90" s="7"/>
      <c r="AA90" s="7"/>
      <c r="AC90" s="34"/>
      <c r="AD90" s="34"/>
    </row>
    <row r="91" spans="1:54" ht="16.2">
      <c r="A91" s="42"/>
      <c r="B91" s="11"/>
      <c r="C91" s="11"/>
      <c r="Q91" s="20"/>
      <c r="R91" s="20"/>
      <c r="S91" s="27"/>
      <c r="V91" s="7"/>
      <c r="W91" s="7"/>
      <c r="X91" s="7"/>
      <c r="Y91" s="7"/>
      <c r="Z91" s="7"/>
      <c r="AA91" s="7"/>
      <c r="AC91" s="25"/>
      <c r="AD91" s="25"/>
    </row>
    <row r="98" spans="1:54" s="11" customFormat="1" ht="13.8">
      <c r="A98" s="43"/>
      <c r="BB98" s="28"/>
    </row>
    <row r="99" spans="1:54" s="11" customFormat="1" ht="16.2">
      <c r="A99" s="43"/>
      <c r="AA99" s="26"/>
      <c r="BB99" s="28"/>
    </row>
    <row r="100" spans="1:54" s="11" customFormat="1" ht="16.2">
      <c r="A100" s="43"/>
      <c r="Z100" s="20"/>
      <c r="AA100" s="26"/>
      <c r="AD100" s="17"/>
      <c r="AF100" s="17"/>
      <c r="AI100" s="17"/>
      <c r="AL100" s="17"/>
      <c r="AO100" s="17"/>
      <c r="AP100" s="17"/>
      <c r="AR100" s="17"/>
      <c r="AU100" s="17"/>
      <c r="AX100" s="17"/>
      <c r="BB100" s="28"/>
    </row>
    <row r="101" spans="1:54" s="11" customFormat="1" ht="16.2">
      <c r="A101" s="43"/>
      <c r="Z101" s="26"/>
      <c r="AA101" s="26"/>
      <c r="BB101" s="28"/>
    </row>
    <row r="102" spans="1:54" s="11" customFormat="1" ht="16.2">
      <c r="A102" s="43"/>
      <c r="Z102" s="26"/>
      <c r="AA102" s="26"/>
      <c r="AB102" s="18"/>
      <c r="AC102" s="18"/>
      <c r="BB102" s="28"/>
    </row>
    <row r="103" spans="1:54" s="18" customFormat="1" ht="13.8">
      <c r="A103" s="44"/>
      <c r="Z103" s="11"/>
      <c r="AA103" s="11"/>
      <c r="BB103" s="24"/>
    </row>
    <row r="104" spans="1:54" s="18" customFormat="1">
      <c r="A104" s="44"/>
      <c r="BB104" s="24"/>
    </row>
    <row r="105" spans="1:54" s="18" customFormat="1">
      <c r="A105" s="44"/>
      <c r="BB105" s="24"/>
    </row>
    <row r="106" spans="1:54" s="18" customFormat="1" ht="15.6">
      <c r="A106" s="44"/>
      <c r="J106" s="2"/>
      <c r="K106" s="2"/>
      <c r="L106" s="2"/>
      <c r="M106" s="2"/>
      <c r="N106" s="2"/>
      <c r="O106" s="2"/>
      <c r="P106" s="2"/>
      <c r="Q106" s="2"/>
      <c r="R106" s="2"/>
      <c r="S106" s="29"/>
      <c r="T106" s="29"/>
      <c r="U106" s="29"/>
      <c r="V106" s="29"/>
      <c r="W106" s="29"/>
      <c r="X106" s="29"/>
      <c r="Y106" s="29"/>
      <c r="BB106" s="24"/>
    </row>
    <row r="107" spans="1:54" s="18" customFormat="1">
      <c r="A107" s="44"/>
      <c r="BB107" s="24"/>
    </row>
    <row r="108" spans="1:54" s="11" customFormat="1" ht="13.8">
      <c r="A108" s="43"/>
      <c r="BB108" s="28"/>
    </row>
  </sheetData>
  <mergeCells count="102">
    <mergeCell ref="T2:Y2"/>
    <mergeCell ref="T3:Y3"/>
    <mergeCell ref="N89:S89"/>
    <mergeCell ref="W1:Y1"/>
    <mergeCell ref="T9:AB9"/>
    <mergeCell ref="AC9:AE9"/>
    <mergeCell ref="AF9:AN9"/>
    <mergeCell ref="Q10:Q11"/>
    <mergeCell ref="R10:R11"/>
    <mergeCell ref="Q9:S9"/>
    <mergeCell ref="AQ10:AQ11"/>
    <mergeCell ref="B13:BB13"/>
    <mergeCell ref="A29:B33"/>
    <mergeCell ref="C29:C33"/>
    <mergeCell ref="BA29:BA33"/>
    <mergeCell ref="BB29:BB33"/>
    <mergeCell ref="B34:BB34"/>
    <mergeCell ref="A35:A39"/>
    <mergeCell ref="B35:B39"/>
    <mergeCell ref="C35:C39"/>
    <mergeCell ref="BA35:BA39"/>
    <mergeCell ref="BB35:BB39"/>
    <mergeCell ref="B83:AA83"/>
    <mergeCell ref="R87:S87"/>
    <mergeCell ref="N88:S88"/>
    <mergeCell ref="A50:B54"/>
    <mergeCell ref="AU10:AW10"/>
    <mergeCell ref="AX10:AZ10"/>
    <mergeCell ref="T4:Y4"/>
    <mergeCell ref="B6:Y6"/>
    <mergeCell ref="C9:C11"/>
    <mergeCell ref="D9:D11"/>
    <mergeCell ref="E9:G9"/>
    <mergeCell ref="H9:P9"/>
    <mergeCell ref="E10:E11"/>
    <mergeCell ref="F10:F11"/>
    <mergeCell ref="G10:G11"/>
    <mergeCell ref="H10:J10"/>
    <mergeCell ref="K10:M10"/>
    <mergeCell ref="N10:P10"/>
    <mergeCell ref="A14:A18"/>
    <mergeCell ref="B14:B18"/>
    <mergeCell ref="C14:C18"/>
    <mergeCell ref="BA14:BA18"/>
    <mergeCell ref="BB14:BB18"/>
    <mergeCell ref="AE10:AE11"/>
    <mergeCell ref="AF10:AH10"/>
    <mergeCell ref="AI10:AK10"/>
    <mergeCell ref="AL10:AN10"/>
    <mergeCell ref="AO10:AO11"/>
    <mergeCell ref="AP10:AP11"/>
    <mergeCell ref="S10:S11"/>
    <mergeCell ref="T10:V10"/>
    <mergeCell ref="W10:Y10"/>
    <mergeCell ref="Z10:AB10"/>
    <mergeCell ref="AC10:AC11"/>
    <mergeCell ref="AD10:AD11"/>
    <mergeCell ref="BA9:BA11"/>
    <mergeCell ref="BB9:BB11"/>
    <mergeCell ref="AO9:AQ9"/>
    <mergeCell ref="AR9:AZ9"/>
    <mergeCell ref="A9:A11"/>
    <mergeCell ref="B9:B11"/>
    <mergeCell ref="AR10:AT10"/>
    <mergeCell ref="A40:B44"/>
    <mergeCell ref="C40:C44"/>
    <mergeCell ref="BA40:BA44"/>
    <mergeCell ref="BB40:BB44"/>
    <mergeCell ref="A45:B49"/>
    <mergeCell ref="C45:C49"/>
    <mergeCell ref="BA45:BA49"/>
    <mergeCell ref="BB45:BB49"/>
    <mergeCell ref="A19:A23"/>
    <mergeCell ref="B19:B23"/>
    <mergeCell ref="C19:C23"/>
    <mergeCell ref="BA19:BA23"/>
    <mergeCell ref="BB19:BB23"/>
    <mergeCell ref="A24:A28"/>
    <mergeCell ref="B24:B28"/>
    <mergeCell ref="C24:C28"/>
    <mergeCell ref="BA24:BA28"/>
    <mergeCell ref="BB24:BB28"/>
    <mergeCell ref="BA76:BA80"/>
    <mergeCell ref="BB76:BB80"/>
    <mergeCell ref="A76:C80"/>
    <mergeCell ref="BA50:BA54"/>
    <mergeCell ref="BB50:BB54"/>
    <mergeCell ref="BA55:BA59"/>
    <mergeCell ref="BB55:BB59"/>
    <mergeCell ref="BA61:BA65"/>
    <mergeCell ref="BB61:BB65"/>
    <mergeCell ref="BA66:BA70"/>
    <mergeCell ref="A66:C70"/>
    <mergeCell ref="A71:C75"/>
    <mergeCell ref="BB66:BB70"/>
    <mergeCell ref="BA71:BA75"/>
    <mergeCell ref="BB71:BB75"/>
    <mergeCell ref="A55:B59"/>
    <mergeCell ref="C55:C59"/>
    <mergeCell ref="C50:C54"/>
    <mergeCell ref="A60:BB60"/>
    <mergeCell ref="A61:C65"/>
  </mergeCells>
  <conditionalFormatting sqref="G85:AZ85 BA45 G14:AZ25 BA35 BA40 BA32 BA22 G26:BA29 BB26 BA24 BA14:BB14 BA18:BB19 AR29:BB29 AR14:AZ33 G30:AZ80 G50:BA59 G61:BA80">
    <cfRule type="cellIs" dxfId="0" priority="12" stopIfTrue="1" operator="notEqual">
      <formula>#REF!</formula>
    </cfRule>
  </conditionalFormatting>
  <pageMargins left="0.39370078740157483" right="0.19685039370078741" top="0.19685039370078741" bottom="0.19685039370078741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2020-04-16T08:41:51Z</dcterms:modified>
</cp:coreProperties>
</file>