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1 " sheetId="3" r:id="rId1"/>
  </sheets>
  <definedNames>
    <definedName name="_xlnm.Print_Titles" localSheetId="0">'Приложение 1 '!$8:$9</definedName>
  </definedNames>
  <calcPr calcId="125725"/>
</workbook>
</file>

<file path=xl/calcChain.xml><?xml version="1.0" encoding="utf-8"?>
<calcChain xmlns="http://schemas.openxmlformats.org/spreadsheetml/2006/main">
  <c r="E136" i="3"/>
  <c r="E135"/>
  <c r="E107"/>
  <c r="E106"/>
  <c r="E105"/>
  <c r="D98"/>
  <c r="D60"/>
  <c r="D69" l="1"/>
  <c r="C69"/>
  <c r="C89"/>
  <c r="E58"/>
  <c r="E62"/>
  <c r="E63"/>
  <c r="E64"/>
  <c r="E53"/>
  <c r="E56"/>
  <c r="E67"/>
  <c r="D49"/>
  <c r="D47" s="1"/>
  <c r="D42"/>
  <c r="D29"/>
  <c r="C29"/>
  <c r="D24"/>
  <c r="C24"/>
  <c r="C23"/>
  <c r="D18"/>
  <c r="E19"/>
  <c r="E16"/>
  <c r="E15"/>
  <c r="E14"/>
  <c r="E13"/>
  <c r="E20"/>
  <c r="D68"/>
  <c r="E145"/>
  <c r="D169"/>
  <c r="D168" s="1"/>
  <c r="C169"/>
  <c r="C168" s="1"/>
  <c r="D144"/>
  <c r="C144"/>
  <c r="E175"/>
  <c r="D174"/>
  <c r="C174"/>
  <c r="D172"/>
  <c r="C171"/>
  <c r="E170"/>
  <c r="E167"/>
  <c r="D166"/>
  <c r="D165" s="1"/>
  <c r="C166"/>
  <c r="C165" s="1"/>
  <c r="E164"/>
  <c r="D163"/>
  <c r="C163"/>
  <c r="E162"/>
  <c r="D161"/>
  <c r="C161"/>
  <c r="E160"/>
  <c r="D159"/>
  <c r="C159"/>
  <c r="E158"/>
  <c r="D157"/>
  <c r="C157"/>
  <c r="E156"/>
  <c r="D155"/>
  <c r="C155"/>
  <c r="E154"/>
  <c r="D153"/>
  <c r="C153"/>
  <c r="E151"/>
  <c r="D150"/>
  <c r="D137" s="1"/>
  <c r="C150"/>
  <c r="E149"/>
  <c r="D148"/>
  <c r="C148"/>
  <c r="E147"/>
  <c r="D146"/>
  <c r="C146"/>
  <c r="E143"/>
  <c r="D142"/>
  <c r="C142"/>
  <c r="D140"/>
  <c r="C140"/>
  <c r="E139"/>
  <c r="D138"/>
  <c r="C138"/>
  <c r="D135"/>
  <c r="C135"/>
  <c r="E134"/>
  <c r="D133"/>
  <c r="C133"/>
  <c r="E132"/>
  <c r="D131"/>
  <c r="C131"/>
  <c r="D126"/>
  <c r="C126"/>
  <c r="D124"/>
  <c r="C124"/>
  <c r="D123"/>
  <c r="C123"/>
  <c r="E122"/>
  <c r="D121"/>
  <c r="C121"/>
  <c r="E120"/>
  <c r="E119"/>
  <c r="D118"/>
  <c r="C118"/>
  <c r="D116"/>
  <c r="C116"/>
  <c r="E115"/>
  <c r="E114"/>
  <c r="D113"/>
  <c r="C113"/>
  <c r="E112"/>
  <c r="E111"/>
  <c r="E110"/>
  <c r="E109"/>
  <c r="D108"/>
  <c r="C108"/>
  <c r="D106"/>
  <c r="C106"/>
  <c r="C105" s="1"/>
  <c r="E104"/>
  <c r="E103"/>
  <c r="D102"/>
  <c r="C102"/>
  <c r="E101"/>
  <c r="E100"/>
  <c r="E99"/>
  <c r="C98"/>
  <c r="E96"/>
  <c r="D95"/>
  <c r="C95"/>
  <c r="D94"/>
  <c r="C94"/>
  <c r="E93"/>
  <c r="D92"/>
  <c r="C92"/>
  <c r="E91"/>
  <c r="D90"/>
  <c r="C90"/>
  <c r="E88"/>
  <c r="D87"/>
  <c r="C87"/>
  <c r="C86" s="1"/>
  <c r="E84"/>
  <c r="D83"/>
  <c r="C83"/>
  <c r="D82"/>
  <c r="C82"/>
  <c r="E81"/>
  <c r="D80"/>
  <c r="C80"/>
  <c r="D79"/>
  <c r="C79"/>
  <c r="E72"/>
  <c r="C71"/>
  <c r="C68" s="1"/>
  <c r="E70"/>
  <c r="D66"/>
  <c r="E66" s="1"/>
  <c r="C66"/>
  <c r="C65" s="1"/>
  <c r="D63"/>
  <c r="C63"/>
  <c r="D62"/>
  <c r="C62"/>
  <c r="C60"/>
  <c r="D59"/>
  <c r="C59"/>
  <c r="D57"/>
  <c r="E57" s="1"/>
  <c r="C57"/>
  <c r="D55"/>
  <c r="E55" s="1"/>
  <c r="C55"/>
  <c r="D52"/>
  <c r="C52"/>
  <c r="E50"/>
  <c r="C49"/>
  <c r="C47" s="1"/>
  <c r="E48"/>
  <c r="E46"/>
  <c r="D45"/>
  <c r="C45"/>
  <c r="E43"/>
  <c r="C42"/>
  <c r="E41"/>
  <c r="D40"/>
  <c r="C40"/>
  <c r="E38"/>
  <c r="D37"/>
  <c r="C37"/>
  <c r="E35"/>
  <c r="D34"/>
  <c r="C34"/>
  <c r="E33"/>
  <c r="D32"/>
  <c r="C32"/>
  <c r="E30"/>
  <c r="E27"/>
  <c r="E21"/>
  <c r="D17"/>
  <c r="C18"/>
  <c r="C17" s="1"/>
  <c r="D12"/>
  <c r="D11" s="1"/>
  <c r="C12"/>
  <c r="C11" s="1"/>
  <c r="C137" l="1"/>
  <c r="C152"/>
  <c r="E144"/>
  <c r="D89"/>
  <c r="D54"/>
  <c r="E54" s="1"/>
  <c r="D44"/>
  <c r="D152"/>
  <c r="D23"/>
  <c r="E23" s="1"/>
  <c r="D39"/>
  <c r="D36" s="1"/>
  <c r="C39"/>
  <c r="C36" s="1"/>
  <c r="C44"/>
  <c r="E52"/>
  <c r="C54"/>
  <c r="C78"/>
  <c r="C130"/>
  <c r="E142"/>
  <c r="E98"/>
  <c r="E165"/>
  <c r="E18"/>
  <c r="E42"/>
  <c r="E83"/>
  <c r="E95"/>
  <c r="E138"/>
  <c r="E45"/>
  <c r="E80"/>
  <c r="E148"/>
  <c r="E159"/>
  <c r="E47"/>
  <c r="E92"/>
  <c r="E133"/>
  <c r="E155"/>
  <c r="E161"/>
  <c r="E163"/>
  <c r="E174"/>
  <c r="E17"/>
  <c r="E24"/>
  <c r="E32"/>
  <c r="C97"/>
  <c r="E108"/>
  <c r="E121"/>
  <c r="E157"/>
  <c r="E168"/>
  <c r="E11"/>
  <c r="C51"/>
  <c r="C85"/>
  <c r="E12"/>
  <c r="E25"/>
  <c r="E29"/>
  <c r="E34"/>
  <c r="E37"/>
  <c r="E40"/>
  <c r="E49"/>
  <c r="E69"/>
  <c r="E79"/>
  <c r="E82"/>
  <c r="E87"/>
  <c r="E90"/>
  <c r="E94"/>
  <c r="E102"/>
  <c r="E113"/>
  <c r="E118"/>
  <c r="E131"/>
  <c r="E146"/>
  <c r="E150"/>
  <c r="E153"/>
  <c r="E166"/>
  <c r="E169"/>
  <c r="D65"/>
  <c r="D78"/>
  <c r="D86"/>
  <c r="D105"/>
  <c r="D130"/>
  <c r="D171"/>
  <c r="E65" l="1"/>
  <c r="D51"/>
  <c r="E44"/>
  <c r="E39"/>
  <c r="E36"/>
  <c r="D129"/>
  <c r="D128" s="1"/>
  <c r="C10"/>
  <c r="C129"/>
  <c r="C128" s="1"/>
  <c r="E137"/>
  <c r="D97"/>
  <c r="E86"/>
  <c r="D85"/>
  <c r="E130"/>
  <c r="E89"/>
  <c r="E78"/>
  <c r="E68"/>
  <c r="C176" l="1"/>
  <c r="E152"/>
  <c r="E51"/>
  <c r="D10"/>
  <c r="E10" s="1"/>
  <c r="E129"/>
  <c r="E85"/>
  <c r="E97"/>
  <c r="E128" l="1"/>
  <c r="D176"/>
  <c r="E176" l="1"/>
</calcChain>
</file>

<file path=xl/sharedStrings.xml><?xml version="1.0" encoding="utf-8"?>
<sst xmlns="http://schemas.openxmlformats.org/spreadsheetml/2006/main" count="343" uniqueCount="340">
  <si>
    <t>ИТОГО ДОХОДОВ</t>
  </si>
  <si>
    <t xml:space="preserve">000 2 19 60010 04 0000 151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</si>
  <si>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</si>
  <si>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000 2 19 00000 00 0000 000
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</si>
  <si>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</si>
  <si>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>000 2 18 04010 04 0000 180</t>
  </si>
  <si>
    <t xml:space="preserve"> - доходы бюджетов городских округов от возврата бюджетными учреждениями остатков субсидий прошлых лет</t>
  </si>
  <si>
    <t>000 2 18 04000 04 0000 180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</si>
  <si>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</si>
  <si>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</si>
  <si>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</si>
  <si>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000 2 07 04050 04 0000 180</t>
  </si>
  <si>
    <t xml:space="preserve"> -прочие безвозмездные поступления в бюджеты городских округов</t>
  </si>
  <si>
    <t>000 2 07 04000 04 0000 180</t>
  </si>
  <si>
    <t>Прочие безвозмездные поступления в бюджеты городских округов</t>
  </si>
  <si>
    <t>000 2 07 00000 00 0000 180</t>
  </si>
  <si>
    <t>ПРОЧИЕ БЕЗВОЗМЕЗДНЫЕ ПОСТУПЛЕНИЯ</t>
  </si>
  <si>
    <t>000 2 02 49999 04 0000 151</t>
  </si>
  <si>
    <t xml:space="preserve"> - прочие межбюджетные трансферты, передаваемые бюджетам городских округов</t>
  </si>
  <si>
    <t>000 2 02 49999 00 0000 151</t>
  </si>
  <si>
    <t>Прочие межбюджетные трансферты, передаваемые бюджетам</t>
  </si>
  <si>
    <t>000 2 02 40000 00 0000 151</t>
  </si>
  <si>
    <t>ИНЫЕ МЕЖБЮДЖЕТНЫЕ ТРАНСФЕРТЫ</t>
  </si>
  <si>
    <t>000 2 02 35930 04 0000 151</t>
  </si>
  <si>
    <t xml:space="preserve"> - субвенции бюджетам городских округов на государственную регистрацию актов гражданского  состояния</t>
  </si>
  <si>
    <t>000 2 02 35930 00 0000 151</t>
  </si>
  <si>
    <t>Субвенции бюджетам на государственную регистрацию актов гражданского состояния</t>
  </si>
  <si>
    <t>000 2 02 35135 04 0000 151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</si>
  <si>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</si>
  <si>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000 2 02 35135 00 0000 151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</si>
  <si>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</si>
  <si>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000 2 02 35120 04 0000 151</t>
  </si>
  <si>
    <t xml:space="preserve"> -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</si>
  <si>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</si>
  <si>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 Федерации           </t>
  </si>
  <si>
    <t>000 2 02 35082 04 0000 151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</si>
  <si>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</si>
  <si>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</si>
  <si>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</si>
  <si>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000 2 02 30029 04 0000 151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</si>
  <si>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</si>
  <si>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</si>
  <si>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</si>
  <si>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000 2 02 30024 04 0000 151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</si>
  <si>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</si>
  <si>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000 2 02 30024 00 0000 151</t>
  </si>
  <si>
    <t>Субвенции местным бюджетам на выполнение передаваемых полномочий субъектов Российской Федерации</t>
  </si>
  <si>
    <t>000 2 02 30000 00 0000 151</t>
  </si>
  <si>
    <t xml:space="preserve">СУБВЕНЦИИ БЮДЖЕТАМ БЮДЖЕТНОЙ СИСТЕМЫ РОССИЙСКОЙ ФЕДЕРАЦИИ           </t>
  </si>
  <si>
    <t>000 2 02 29999 04 0000 151</t>
  </si>
  <si>
    <t xml:space="preserve"> - прочие субсидии бюджетам городских округов</t>
  </si>
  <si>
    <t>000 2 02 29999 00 0000 151</t>
  </si>
  <si>
    <t>Прочие субсидии</t>
  </si>
  <si>
    <t>000 2 02 25519 04 0000151</t>
  </si>
  <si>
    <t>000 2 02 25519 00 0000151</t>
  </si>
  <si>
    <t>Субсидия бюджетам на поддержку отрасли культуры</t>
  </si>
  <si>
    <t>000 2 02 20077 04 0000 151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</si>
  <si>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</si>
  <si>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</si>
  <si>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</si>
  <si>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000 2 02 20051 04 0000 151</t>
  </si>
  <si>
    <t xml:space="preserve"> - субсидии бюджетам городских округов на реализацию федеральных целевых программ</t>
  </si>
  <si>
    <t>000 2 02 20051 00 0000 151</t>
  </si>
  <si>
    <t>Субсидии бюджетам на реализацию федеральных целевых программ</t>
  </si>
  <si>
    <t>000 2 02 20041 04 0000 151</t>
  </si>
  <si>
    <t xml:space="preserve"> -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</si>
  <si>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</si>
  <si>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</si>
  <si>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000 2 02 20000 00 0000 151</t>
  </si>
  <si>
    <t xml:space="preserve">СУБСИДИИ БЮДЖЕТАМ БЮДЖЕТНОЙ СИСТЕМЫ РОССИЙСКОЙ ФЕДЕРАЦИИ (МЕЖБЮДЖЕТНЫЕ СУБСИДИИ)               </t>
  </si>
  <si>
    <t>000 2 02 19999 04 0000 151</t>
  </si>
  <si>
    <t>Прочие дотации бюджетам городских округов</t>
  </si>
  <si>
    <t>000 2 02 19999 00 0000 151</t>
  </si>
  <si>
    <t>Прочие дотации</t>
  </si>
  <si>
    <t>000 2 02 15002 04 0000 151</t>
  </si>
  <si>
    <t xml:space="preserve"> - дотации бюджетам городских округов на поддержку мер по обеспечению сбалансированности бюджетов</t>
  </si>
  <si>
    <t>000 2 02 15002 00 0000 151</t>
  </si>
  <si>
    <t>Дотации бюджетам на поддержку мер по обеспечению сбалансированности бюджетов</t>
  </si>
  <si>
    <t>000 2 02 15001 04 0000 151</t>
  </si>
  <si>
    <t xml:space="preserve"> - дотации бюджетам городских округов на выравнивание бюджетной обеспеченности </t>
  </si>
  <si>
    <t>000 2 02 15001 00 0000 151</t>
  </si>
  <si>
    <t>Дотации на выравнивание бюджетной обеспеченности</t>
  </si>
  <si>
    <t>000 2 02 10000 00 0000 151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</si>
  <si>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</si>
  <si>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</si>
  <si>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</si>
  <si>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</si>
  <si>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</t>
  </si>
  <si>
    <t>000 1 17 05040 04 0000 180</t>
  </si>
  <si>
    <t xml:space="preserve">Прочие неналоговые доходы бюджетов городских округов </t>
  </si>
  <si>
    <t>000 1 17 05000 00 0000 180</t>
  </si>
  <si>
    <t>Прочие неналоговые доходы</t>
  </si>
  <si>
    <t>000 1 17 00000 00 0000 000</t>
  </si>
  <si>
    <t>ПРОЧИЕ НЕНАЛОГОВЫЕ ДОХОДЫ</t>
  </si>
  <si>
    <t>000 1 16 90040 04 0000 140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</si>
  <si>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</si>
  <si>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>000 1 16 90000 00 0000 140</t>
  </si>
  <si>
    <t>Прочие поступления от денежных взысканий (штрафов) и иных сумм в возмещение ущерба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</si>
  <si>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</si>
  <si>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</si>
  <si>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000 1 16 37030 04 0000 140</t>
  </si>
  <si>
    <t xml:space="preserve"> -поступления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</si>
  <si>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</si>
  <si>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</si>
  <si>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000 1 16 33040 04 0000 140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</si>
  <si>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</si>
  <si>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</si>
  <si>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</si>
  <si>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000 1 16 30030 01 0000 140</t>
  </si>
  <si>
    <t xml:space="preserve"> - прочие денежные взыскания (штрафы) за правонарушения в области дорожного движения </t>
  </si>
  <si>
    <t>000 1 16 30013 01 0000 140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</si>
  <si>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</t>
  </si>
  <si>
    <t>000 1 16 30000 01 0000 140</t>
  </si>
  <si>
    <t>Денежные взыскания (штрафы) за правонарушения в области дорожного движения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</si>
  <si>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</si>
  <si>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</si>
  <si>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000 1 16 25060 01 0000 140</t>
  </si>
  <si>
    <t xml:space="preserve"> - денежные взыскания (штрафы) за нарушение земельного законодательства</t>
  </si>
  <si>
    <t>000 1 16 25050 01 0000 140</t>
  </si>
  <si>
    <t xml:space="preserve"> - денежные взыскания (штрафы) за нарушение законодательства в области охраны окружающей среды</t>
  </si>
  <si>
    <t>000 1 16 25030 01 0000 140</t>
  </si>
  <si>
    <t xml:space="preserve"> - денежные взыскания (штрафы) за нарушение законодательства Российской Федерации об охране и использовании животного мира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</si>
  <si>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</si>
  <si>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</si>
  <si>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000 1 16 23042 04 0000 140
</t>
  </si>
  <si>
    <t xml:space="preserve"> - 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</si>
  <si>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 xml:space="preserve">000 1 16 23040 04 0000 140
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</si>
  <si>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
</t>
  </si>
  <si>
    <t xml:space="preserve">000 1 16 23000 00 0000 140
</t>
  </si>
  <si>
    <t xml:space="preserve">Доходы от возмещения ущерба при возникновении страховых случаев
</t>
  </si>
  <si>
    <t>000 1 16 08020 01 0000 140</t>
  </si>
  <si>
    <t>000  1  16  06000  01  0000  140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</si>
  <si>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</si>
  <si>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000 1 16 03030 01 0000 140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</si>
  <si>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</si>
  <si>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000 1 16 03010 01 0000 140</t>
  </si>
  <si>
    <t xml:space="preserve">  -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 Российской Федерации</t>
  </si>
  <si>
    <t>000 1 16 03000 00 0000 140</t>
  </si>
  <si>
    <t>Денежные взыскания (штрафы) за нарушение законодательства о налогах и сборах</t>
  </si>
  <si>
    <t>000 1 16 00000 00 0000 000</t>
  </si>
  <si>
    <t>ШТРАФЫ, САНКЦИИ, ВОЗМЕЩЕНИЕ УЩЕРБА</t>
  </si>
  <si>
    <t>000 1 14 06312 04 0000 430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</si>
  <si>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</si>
  <si>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</si>
  <si>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</si>
  <si>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</si>
  <si>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000 1 14 06024 04 0000 430</t>
  </si>
  <si>
    <t xml:space="preserve"> -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</si>
  <si>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</si>
  <si>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</si>
  <si>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000 1 14 06012 04 0000 430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</si>
  <si>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</si>
  <si>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</si>
  <si>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</si>
  <si>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000 1 14 06000 00 0000 430</t>
  </si>
  <si>
    <t xml:space="preserve">Доходы от продажи земельных участков , находящихся в государственной и муниципальной собственности </t>
  </si>
  <si>
    <t>000 1 14 02043 04 0000 410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</si>
  <si>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</si>
  <si>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</si>
  <si>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</si>
  <si>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</si>
  <si>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</si>
  <si>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</si>
  <si>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</si>
  <si>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000 1 13 02994 04 0000 130</t>
  </si>
  <si>
    <t xml:space="preserve"> - прочие доходы от  компенсации затрат бюджетов городских округов</t>
  </si>
  <si>
    <t>000 1 13 02990 00 0000 130</t>
  </si>
  <si>
    <t>Прочие доходы от компенсации затрат государства</t>
  </si>
  <si>
    <t>000 1 13 02000 00 0000 130</t>
  </si>
  <si>
    <t>Доходы от компенсации затрат государства</t>
  </si>
  <si>
    <t>000 1 13 01994 04 0000 130</t>
  </si>
  <si>
    <t xml:space="preserve"> - прочие доходы от оказания платных услуг (работ) получателями средств бюджетов городских округов</t>
  </si>
  <si>
    <t>000 1 13 01990 00 0000 130</t>
  </si>
  <si>
    <t>Прочие доходы от оказания платных услуг  (работ)</t>
  </si>
  <si>
    <t>000 1 13 01000 00 0000 130</t>
  </si>
  <si>
    <t>Доходы от оказания платных услуг (работ)</t>
  </si>
  <si>
    <t>000 1 13 00000 00 0000 000</t>
  </si>
  <si>
    <t>ДОХОДЫ ОТ ОКАЗАНИЯ ПЛАТНЫХ УСЛУГ (РАБОТ) И КОМПЕНСАЦИИ ЗАТРАТ  ГОСУДАРСТВА</t>
  </si>
  <si>
    <t>000 1 12 01070 01 0000 120</t>
  </si>
  <si>
    <t xml:space="preserve"> - плата за выбросы загрязняющих веществ, образующихся при сжигании на факельных установках и (или) рассеивании попутного нефтяного газа </t>
  </si>
  <si>
    <t>000 1 12 01050 01 0000 120</t>
  </si>
  <si>
    <t xml:space="preserve"> - плата за иные виды негативного воздействия на окружающую среду</t>
  </si>
  <si>
    <t>000 1 12 01040 01 0000 120</t>
  </si>
  <si>
    <t xml:space="preserve"> - плата за размещение отходов производства и потребления</t>
  </si>
  <si>
    <t>000 1 12 01030 01 0000 120</t>
  </si>
  <si>
    <t xml:space="preserve"> - плата за сбросы загрязняющих веществ в водные объекты</t>
  </si>
  <si>
    <t>000 1 12 01020 01 0000 120</t>
  </si>
  <si>
    <t xml:space="preserve"> - плата за выбросы загрязняющих веществ в атмосферный воздух передвижными объектами</t>
  </si>
  <si>
    <t>000 1 12 01010 01 0000 120</t>
  </si>
  <si>
    <t xml:space="preserve"> -плата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</si>
  <si>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</si>
  <si>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</si>
  <si>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</si>
  <si>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</si>
  <si>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</si>
  <si>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</si>
  <si>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</si>
  <si>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</si>
  <si>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</si>
  <si>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</si>
  <si>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000 1 11 07014 04 0000 120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</si>
  <si>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</si>
  <si>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</si>
  <si>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</si>
  <si>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000 1 11 07000 00 0000 120</t>
  </si>
  <si>
    <t>Платежи от государственных и муниципальных унитарных предприятий</t>
  </si>
  <si>
    <t>000 1 11 05024 04 0000 120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</si>
  <si>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</si>
  <si>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</si>
  <si>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</si>
  <si>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000 1 11 05012 04  0000 120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</si>
  <si>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</si>
  <si>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</si>
  <si>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</si>
  <si>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</si>
  <si>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</si>
  <si>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000 1 11 01040 04 0000 120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</si>
  <si>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</si>
  <si>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</si>
  <si>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</si>
  <si>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</si>
  <si>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</si>
  <si>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</si>
  <si>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</si>
  <si>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</si>
  <si>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000 1 08 07150 01 0000 110</t>
  </si>
  <si>
    <t xml:space="preserve"> Государственная пошлина за выдачу разрешения на установку рекламной конструкции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</si>
  <si>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</si>
  <si>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</si>
  <si>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</si>
  <si>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</si>
  <si>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</si>
  <si>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</si>
  <si>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000 1 08 00000 00 0000 000</t>
  </si>
  <si>
    <t>ГОСУДАРСТВЕННАЯ ПОШЛИНА</t>
  </si>
  <si>
    <t>000 1 06 06042 04 0000 110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</si>
  <si>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</si>
  <si>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</si>
  <si>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</si>
  <si>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000 1 06 06032 04 0000 110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</si>
  <si>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</si>
  <si>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000 1 06 06030 00 0000 110</t>
  </si>
  <si>
    <t>Земельный налог с организаций</t>
  </si>
  <si>
    <t>000 1 06 06000 00 0000 110</t>
  </si>
  <si>
    <t>Земельный налог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</si>
  <si>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</si>
  <si>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</si>
  <si>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000 1 06 01000 00 0000 110</t>
  </si>
  <si>
    <t>Налог на имущество физических лиц</t>
  </si>
  <si>
    <t>000 1 06 00000 00 0000 000</t>
  </si>
  <si>
    <t>НАЛОГИ НА ИМУЩЕСТВО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</si>
  <si>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</si>
  <si>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</si>
  <si>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000 1 05 04000 02 0000 110</t>
  </si>
  <si>
    <t>Налог, взимаемый в связи с применением патентной системы налогообложения</t>
  </si>
  <si>
    <t>000 1 05 03010 01 0000 110</t>
  </si>
  <si>
    <t>Единый сельскохозяйственный налог</t>
  </si>
  <si>
    <t>000 1 05 03000 01 0000 110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</si>
  <si>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</si>
  <si>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</si>
  <si>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</si>
  <si>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</si>
  <si>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</si>
  <si>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</si>
  <si>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</si>
  <si>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000 1 05 01000 00 0000 110</t>
  </si>
  <si>
    <t>Налог, взимаемый в связи с применением упрощенной системы налогообложения</t>
  </si>
  <si>
    <t>000 1 05 00000 00 0000 000</t>
  </si>
  <si>
    <t>НАЛОГИ НА СОВОКУПНЫЙ ДОХОД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</si>
  <si>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</si>
  <si>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</si>
  <si>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</si>
  <si>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</si>
  <si>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</si>
  <si>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</si>
  <si>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</si>
  <si>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</si>
  <si>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</si>
  <si>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</si>
  <si>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</si>
  <si>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</si>
  <si>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</si>
  <si>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</si>
  <si>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</si>
  <si>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</si>
  <si>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</si>
  <si>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</si>
  <si>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</si>
  <si>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</si>
  <si>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</si>
  <si>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</si>
  <si>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</si>
  <si>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</si>
  <si>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</si>
  <si>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</si>
  <si>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бюджетной классификации</t>
  </si>
  <si>
    <t>Наименование показателя</t>
  </si>
  <si>
    <t>тыс.руб.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</si>
  <si>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</si>
  <si>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000 1 11 05300 00 0000 120
</t>
  </si>
  <si>
    <t xml:space="preserve">Плата по соглашениям об установлении сервитута в отношении земельных участков после разграничения государственной собственности на землю
</t>
  </si>
  <si>
    <t xml:space="preserve">000 1 11 05320 00 0000 120
</t>
  </si>
  <si>
    <t xml:space="preserve"> -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</si>
  <si>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000 1 11 05324 04 0000 120
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</si>
  <si>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</si>
  <si>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</si>
  <si>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</si>
  <si>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</si>
  <si>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</si>
  <si>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</si>
  <si>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</si>
  <si>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</si>
  <si>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</si>
  <si>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 xml:space="preserve"> - Субсидия бюджетам  городских округов на поддержку отрасли культуры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</si>
  <si>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</si>
  <si>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000 2 02 25555 00 0000151</t>
  </si>
  <si>
    <t xml:space="preserve"> -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</si>
  <si>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000 2 02 25555 04 0000151</t>
  </si>
  <si>
    <t xml:space="preserve"> 000  1 08 07173 01 0000 110
</t>
  </si>
  <si>
    <t>Приложение 1</t>
  </si>
  <si>
    <t>Плата за размещение отходов производства</t>
  </si>
  <si>
    <t>Плата за размещение твердых коммунальных отходов</t>
  </si>
  <si>
    <t>000 1 12 01041 01 0000 120</t>
  </si>
  <si>
    <t>000 1 12 01042 01 0000 120</t>
  </si>
  <si>
    <t>Субсидии бюджетам на реализацию мероприятий по обеспечению жильем молодых семей</t>
  </si>
  <si>
    <t>000 2 02 25497 00 0000 151</t>
  </si>
  <si>
    <t>000 2 02 25497 04 0000 151</t>
  </si>
  <si>
    <t xml:space="preserve"> - субсидии бюджетам городских округов на реализацию мероприятий по обеспечению жильем молодых семей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</si>
  <si>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</si>
  <si>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</si>
  <si>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000 1 05 01012 01 0000 110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</si>
  <si>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</si>
  <si>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</si>
  <si>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</si>
  <si>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Исполнение по доходам бюджета городского округа город Урай за 9 месяцев 2018 года</t>
  </si>
  <si>
    <t>Исполнено на 01.10.2018</t>
  </si>
  <si>
    <r>
      <t xml:space="preserve">от </t>
    </r>
    <r>
      <rPr>
        <u/>
        <sz val="12"/>
        <rFont val="Times New Roman"/>
        <family val="1"/>
        <charset val="204"/>
      </rPr>
      <t xml:space="preserve">                    </t>
    </r>
    <r>
      <rPr>
        <sz val="12"/>
        <rFont val="Times New Roman"/>
        <family val="1"/>
        <charset val="204"/>
      </rPr>
      <t xml:space="preserve"> №</t>
    </r>
    <r>
      <rPr>
        <u/>
        <sz val="12"/>
        <rFont val="Times New Roman"/>
        <family val="1"/>
        <charset val="204"/>
      </rPr>
      <t xml:space="preserve">  ______     </t>
    </r>
  </si>
  <si>
    <t>% исполнения</t>
  </si>
  <si>
    <t>План на 2018 год</t>
  </si>
  <si>
    <t>к решению Думы города Урай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</si>
</sst>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###\ ###\ ###\ ###\ ##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6">
      <alignment horizontal="left" vertical="top" wrapText="1"/>
    </xf>
  </cellStyleXfs>
  <cellXfs count="7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/>
    <xf numFmtId="0" fontId="2" fillId="0" borderId="6" xfId="2" applyFont="1" applyFill="1" applyAlignment="1">
      <alignment horizontal="left" vertical="center" wrapText="1"/>
    </xf>
    <xf numFmtId="0" fontId="4" fillId="0" borderId="6" xfId="2" applyFont="1" applyFill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0" fontId="7" fillId="0" borderId="0" xfId="0" applyFont="1" applyFill="1"/>
    <xf numFmtId="0" fontId="2" fillId="0" borderId="0" xfId="0" applyFont="1" applyFill="1" applyBorder="1"/>
    <xf numFmtId="0" fontId="1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12" fillId="0" borderId="0" xfId="0" applyFont="1" applyBorder="1" applyAlignment="1">
      <alignment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7" xfId="0" applyFont="1" applyBorder="1"/>
    <xf numFmtId="164" fontId="14" fillId="0" borderId="0" xfId="0" applyNumberFormat="1" applyFont="1" applyFill="1"/>
    <xf numFmtId="164" fontId="14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 vertical="top"/>
    </xf>
    <xf numFmtId="164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top"/>
    </xf>
  </cellXfs>
  <cellStyles count="3">
    <cellStyle name="Обычный" xfId="0" builtinId="0"/>
    <cellStyle name="Финансовый" xfId="1" builtinId="3"/>
    <cellStyle name="Элементы осе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7"/>
  <sheetViews>
    <sheetView tabSelected="1" workbookViewId="0">
      <selection activeCell="I8" sqref="I8"/>
    </sheetView>
  </sheetViews>
  <sheetFormatPr defaultRowHeight="15"/>
  <cols>
    <col min="1" max="1" width="59.85546875" style="9" customWidth="1"/>
    <col min="2" max="2" width="25.140625" style="9" customWidth="1"/>
    <col min="3" max="3" width="14.7109375" style="60" customWidth="1"/>
    <col min="4" max="4" width="13.5703125" style="61" customWidth="1"/>
    <col min="5" max="5" width="15.28515625" style="62" customWidth="1"/>
    <col min="6" max="6" width="8.140625" style="9" customWidth="1"/>
    <col min="7" max="7" width="12.42578125" style="9" customWidth="1"/>
    <col min="8" max="255" width="9.140625" style="9"/>
    <col min="256" max="256" width="59.85546875" style="9" customWidth="1"/>
    <col min="257" max="257" width="26.140625" style="9" customWidth="1"/>
    <col min="258" max="258" width="17" style="9" customWidth="1"/>
    <col min="259" max="259" width="16.5703125" style="9" customWidth="1"/>
    <col min="260" max="260" width="12.5703125" style="9" customWidth="1"/>
    <col min="261" max="261" width="9.140625" style="9"/>
    <col min="262" max="262" width="14.7109375" style="9" customWidth="1"/>
    <col min="263" max="511" width="9.140625" style="9"/>
    <col min="512" max="512" width="59.85546875" style="9" customWidth="1"/>
    <col min="513" max="513" width="26.140625" style="9" customWidth="1"/>
    <col min="514" max="514" width="17" style="9" customWidth="1"/>
    <col min="515" max="515" width="16.5703125" style="9" customWidth="1"/>
    <col min="516" max="516" width="12.5703125" style="9" customWidth="1"/>
    <col min="517" max="517" width="9.140625" style="9"/>
    <col min="518" max="518" width="14.7109375" style="9" customWidth="1"/>
    <col min="519" max="767" width="9.140625" style="9"/>
    <col min="768" max="768" width="59.85546875" style="9" customWidth="1"/>
    <col min="769" max="769" width="26.140625" style="9" customWidth="1"/>
    <col min="770" max="770" width="17" style="9" customWidth="1"/>
    <col min="771" max="771" width="16.5703125" style="9" customWidth="1"/>
    <col min="772" max="772" width="12.5703125" style="9" customWidth="1"/>
    <col min="773" max="773" width="9.140625" style="9"/>
    <col min="774" max="774" width="14.7109375" style="9" customWidth="1"/>
    <col min="775" max="1023" width="9.140625" style="9"/>
    <col min="1024" max="1024" width="59.85546875" style="9" customWidth="1"/>
    <col min="1025" max="1025" width="26.140625" style="9" customWidth="1"/>
    <col min="1026" max="1026" width="17" style="9" customWidth="1"/>
    <col min="1027" max="1027" width="16.5703125" style="9" customWidth="1"/>
    <col min="1028" max="1028" width="12.5703125" style="9" customWidth="1"/>
    <col min="1029" max="1029" width="9.140625" style="9"/>
    <col min="1030" max="1030" width="14.7109375" style="9" customWidth="1"/>
    <col min="1031" max="1279" width="9.140625" style="9"/>
    <col min="1280" max="1280" width="59.85546875" style="9" customWidth="1"/>
    <col min="1281" max="1281" width="26.140625" style="9" customWidth="1"/>
    <col min="1282" max="1282" width="17" style="9" customWidth="1"/>
    <col min="1283" max="1283" width="16.5703125" style="9" customWidth="1"/>
    <col min="1284" max="1284" width="12.5703125" style="9" customWidth="1"/>
    <col min="1285" max="1285" width="9.140625" style="9"/>
    <col min="1286" max="1286" width="14.7109375" style="9" customWidth="1"/>
    <col min="1287" max="1535" width="9.140625" style="9"/>
    <col min="1536" max="1536" width="59.85546875" style="9" customWidth="1"/>
    <col min="1537" max="1537" width="26.140625" style="9" customWidth="1"/>
    <col min="1538" max="1538" width="17" style="9" customWidth="1"/>
    <col min="1539" max="1539" width="16.5703125" style="9" customWidth="1"/>
    <col min="1540" max="1540" width="12.5703125" style="9" customWidth="1"/>
    <col min="1541" max="1541" width="9.140625" style="9"/>
    <col min="1542" max="1542" width="14.7109375" style="9" customWidth="1"/>
    <col min="1543" max="1791" width="9.140625" style="9"/>
    <col min="1792" max="1792" width="59.85546875" style="9" customWidth="1"/>
    <col min="1793" max="1793" width="26.140625" style="9" customWidth="1"/>
    <col min="1794" max="1794" width="17" style="9" customWidth="1"/>
    <col min="1795" max="1795" width="16.5703125" style="9" customWidth="1"/>
    <col min="1796" max="1796" width="12.5703125" style="9" customWidth="1"/>
    <col min="1797" max="1797" width="9.140625" style="9"/>
    <col min="1798" max="1798" width="14.7109375" style="9" customWidth="1"/>
    <col min="1799" max="2047" width="9.140625" style="9"/>
    <col min="2048" max="2048" width="59.85546875" style="9" customWidth="1"/>
    <col min="2049" max="2049" width="26.140625" style="9" customWidth="1"/>
    <col min="2050" max="2050" width="17" style="9" customWidth="1"/>
    <col min="2051" max="2051" width="16.5703125" style="9" customWidth="1"/>
    <col min="2052" max="2052" width="12.5703125" style="9" customWidth="1"/>
    <col min="2053" max="2053" width="9.140625" style="9"/>
    <col min="2054" max="2054" width="14.7109375" style="9" customWidth="1"/>
    <col min="2055" max="2303" width="9.140625" style="9"/>
    <col min="2304" max="2304" width="59.85546875" style="9" customWidth="1"/>
    <col min="2305" max="2305" width="26.140625" style="9" customWidth="1"/>
    <col min="2306" max="2306" width="17" style="9" customWidth="1"/>
    <col min="2307" max="2307" width="16.5703125" style="9" customWidth="1"/>
    <col min="2308" max="2308" width="12.5703125" style="9" customWidth="1"/>
    <col min="2309" max="2309" width="9.140625" style="9"/>
    <col min="2310" max="2310" width="14.7109375" style="9" customWidth="1"/>
    <col min="2311" max="2559" width="9.140625" style="9"/>
    <col min="2560" max="2560" width="59.85546875" style="9" customWidth="1"/>
    <col min="2561" max="2561" width="26.140625" style="9" customWidth="1"/>
    <col min="2562" max="2562" width="17" style="9" customWidth="1"/>
    <col min="2563" max="2563" width="16.5703125" style="9" customWidth="1"/>
    <col min="2564" max="2564" width="12.5703125" style="9" customWidth="1"/>
    <col min="2565" max="2565" width="9.140625" style="9"/>
    <col min="2566" max="2566" width="14.7109375" style="9" customWidth="1"/>
    <col min="2567" max="2815" width="9.140625" style="9"/>
    <col min="2816" max="2816" width="59.85546875" style="9" customWidth="1"/>
    <col min="2817" max="2817" width="26.140625" style="9" customWidth="1"/>
    <col min="2818" max="2818" width="17" style="9" customWidth="1"/>
    <col min="2819" max="2819" width="16.5703125" style="9" customWidth="1"/>
    <col min="2820" max="2820" width="12.5703125" style="9" customWidth="1"/>
    <col min="2821" max="2821" width="9.140625" style="9"/>
    <col min="2822" max="2822" width="14.7109375" style="9" customWidth="1"/>
    <col min="2823" max="3071" width="9.140625" style="9"/>
    <col min="3072" max="3072" width="59.85546875" style="9" customWidth="1"/>
    <col min="3073" max="3073" width="26.140625" style="9" customWidth="1"/>
    <col min="3074" max="3074" width="17" style="9" customWidth="1"/>
    <col min="3075" max="3075" width="16.5703125" style="9" customWidth="1"/>
    <col min="3076" max="3076" width="12.5703125" style="9" customWidth="1"/>
    <col min="3077" max="3077" width="9.140625" style="9"/>
    <col min="3078" max="3078" width="14.7109375" style="9" customWidth="1"/>
    <col min="3079" max="3327" width="9.140625" style="9"/>
    <col min="3328" max="3328" width="59.85546875" style="9" customWidth="1"/>
    <col min="3329" max="3329" width="26.140625" style="9" customWidth="1"/>
    <col min="3330" max="3330" width="17" style="9" customWidth="1"/>
    <col min="3331" max="3331" width="16.5703125" style="9" customWidth="1"/>
    <col min="3332" max="3332" width="12.5703125" style="9" customWidth="1"/>
    <col min="3333" max="3333" width="9.140625" style="9"/>
    <col min="3334" max="3334" width="14.7109375" style="9" customWidth="1"/>
    <col min="3335" max="3583" width="9.140625" style="9"/>
    <col min="3584" max="3584" width="59.85546875" style="9" customWidth="1"/>
    <col min="3585" max="3585" width="26.140625" style="9" customWidth="1"/>
    <col min="3586" max="3586" width="17" style="9" customWidth="1"/>
    <col min="3587" max="3587" width="16.5703125" style="9" customWidth="1"/>
    <col min="3588" max="3588" width="12.5703125" style="9" customWidth="1"/>
    <col min="3589" max="3589" width="9.140625" style="9"/>
    <col min="3590" max="3590" width="14.7109375" style="9" customWidth="1"/>
    <col min="3591" max="3839" width="9.140625" style="9"/>
    <col min="3840" max="3840" width="59.85546875" style="9" customWidth="1"/>
    <col min="3841" max="3841" width="26.140625" style="9" customWidth="1"/>
    <col min="3842" max="3842" width="17" style="9" customWidth="1"/>
    <col min="3843" max="3843" width="16.5703125" style="9" customWidth="1"/>
    <col min="3844" max="3844" width="12.5703125" style="9" customWidth="1"/>
    <col min="3845" max="3845" width="9.140625" style="9"/>
    <col min="3846" max="3846" width="14.7109375" style="9" customWidth="1"/>
    <col min="3847" max="4095" width="9.140625" style="9"/>
    <col min="4096" max="4096" width="59.85546875" style="9" customWidth="1"/>
    <col min="4097" max="4097" width="26.140625" style="9" customWidth="1"/>
    <col min="4098" max="4098" width="17" style="9" customWidth="1"/>
    <col min="4099" max="4099" width="16.5703125" style="9" customWidth="1"/>
    <col min="4100" max="4100" width="12.5703125" style="9" customWidth="1"/>
    <col min="4101" max="4101" width="9.140625" style="9"/>
    <col min="4102" max="4102" width="14.7109375" style="9" customWidth="1"/>
    <col min="4103" max="4351" width="9.140625" style="9"/>
    <col min="4352" max="4352" width="59.85546875" style="9" customWidth="1"/>
    <col min="4353" max="4353" width="26.140625" style="9" customWidth="1"/>
    <col min="4354" max="4354" width="17" style="9" customWidth="1"/>
    <col min="4355" max="4355" width="16.5703125" style="9" customWidth="1"/>
    <col min="4356" max="4356" width="12.5703125" style="9" customWidth="1"/>
    <col min="4357" max="4357" width="9.140625" style="9"/>
    <col min="4358" max="4358" width="14.7109375" style="9" customWidth="1"/>
    <col min="4359" max="4607" width="9.140625" style="9"/>
    <col min="4608" max="4608" width="59.85546875" style="9" customWidth="1"/>
    <col min="4609" max="4609" width="26.140625" style="9" customWidth="1"/>
    <col min="4610" max="4610" width="17" style="9" customWidth="1"/>
    <col min="4611" max="4611" width="16.5703125" style="9" customWidth="1"/>
    <col min="4612" max="4612" width="12.5703125" style="9" customWidth="1"/>
    <col min="4613" max="4613" width="9.140625" style="9"/>
    <col min="4614" max="4614" width="14.7109375" style="9" customWidth="1"/>
    <col min="4615" max="4863" width="9.140625" style="9"/>
    <col min="4864" max="4864" width="59.85546875" style="9" customWidth="1"/>
    <col min="4865" max="4865" width="26.140625" style="9" customWidth="1"/>
    <col min="4866" max="4866" width="17" style="9" customWidth="1"/>
    <col min="4867" max="4867" width="16.5703125" style="9" customWidth="1"/>
    <col min="4868" max="4868" width="12.5703125" style="9" customWidth="1"/>
    <col min="4869" max="4869" width="9.140625" style="9"/>
    <col min="4870" max="4870" width="14.7109375" style="9" customWidth="1"/>
    <col min="4871" max="5119" width="9.140625" style="9"/>
    <col min="5120" max="5120" width="59.85546875" style="9" customWidth="1"/>
    <col min="5121" max="5121" width="26.140625" style="9" customWidth="1"/>
    <col min="5122" max="5122" width="17" style="9" customWidth="1"/>
    <col min="5123" max="5123" width="16.5703125" style="9" customWidth="1"/>
    <col min="5124" max="5124" width="12.5703125" style="9" customWidth="1"/>
    <col min="5125" max="5125" width="9.140625" style="9"/>
    <col min="5126" max="5126" width="14.7109375" style="9" customWidth="1"/>
    <col min="5127" max="5375" width="9.140625" style="9"/>
    <col min="5376" max="5376" width="59.85546875" style="9" customWidth="1"/>
    <col min="5377" max="5377" width="26.140625" style="9" customWidth="1"/>
    <col min="5378" max="5378" width="17" style="9" customWidth="1"/>
    <col min="5379" max="5379" width="16.5703125" style="9" customWidth="1"/>
    <col min="5380" max="5380" width="12.5703125" style="9" customWidth="1"/>
    <col min="5381" max="5381" width="9.140625" style="9"/>
    <col min="5382" max="5382" width="14.7109375" style="9" customWidth="1"/>
    <col min="5383" max="5631" width="9.140625" style="9"/>
    <col min="5632" max="5632" width="59.85546875" style="9" customWidth="1"/>
    <col min="5633" max="5633" width="26.140625" style="9" customWidth="1"/>
    <col min="5634" max="5634" width="17" style="9" customWidth="1"/>
    <col min="5635" max="5635" width="16.5703125" style="9" customWidth="1"/>
    <col min="5636" max="5636" width="12.5703125" style="9" customWidth="1"/>
    <col min="5637" max="5637" width="9.140625" style="9"/>
    <col min="5638" max="5638" width="14.7109375" style="9" customWidth="1"/>
    <col min="5639" max="5887" width="9.140625" style="9"/>
    <col min="5888" max="5888" width="59.85546875" style="9" customWidth="1"/>
    <col min="5889" max="5889" width="26.140625" style="9" customWidth="1"/>
    <col min="5890" max="5890" width="17" style="9" customWidth="1"/>
    <col min="5891" max="5891" width="16.5703125" style="9" customWidth="1"/>
    <col min="5892" max="5892" width="12.5703125" style="9" customWidth="1"/>
    <col min="5893" max="5893" width="9.140625" style="9"/>
    <col min="5894" max="5894" width="14.7109375" style="9" customWidth="1"/>
    <col min="5895" max="6143" width="9.140625" style="9"/>
    <col min="6144" max="6144" width="59.85546875" style="9" customWidth="1"/>
    <col min="6145" max="6145" width="26.140625" style="9" customWidth="1"/>
    <col min="6146" max="6146" width="17" style="9" customWidth="1"/>
    <col min="6147" max="6147" width="16.5703125" style="9" customWidth="1"/>
    <col min="6148" max="6148" width="12.5703125" style="9" customWidth="1"/>
    <col min="6149" max="6149" width="9.140625" style="9"/>
    <col min="6150" max="6150" width="14.7109375" style="9" customWidth="1"/>
    <col min="6151" max="6399" width="9.140625" style="9"/>
    <col min="6400" max="6400" width="59.85546875" style="9" customWidth="1"/>
    <col min="6401" max="6401" width="26.140625" style="9" customWidth="1"/>
    <col min="6402" max="6402" width="17" style="9" customWidth="1"/>
    <col min="6403" max="6403" width="16.5703125" style="9" customWidth="1"/>
    <col min="6404" max="6404" width="12.5703125" style="9" customWidth="1"/>
    <col min="6405" max="6405" width="9.140625" style="9"/>
    <col min="6406" max="6406" width="14.7109375" style="9" customWidth="1"/>
    <col min="6407" max="6655" width="9.140625" style="9"/>
    <col min="6656" max="6656" width="59.85546875" style="9" customWidth="1"/>
    <col min="6657" max="6657" width="26.140625" style="9" customWidth="1"/>
    <col min="6658" max="6658" width="17" style="9" customWidth="1"/>
    <col min="6659" max="6659" width="16.5703125" style="9" customWidth="1"/>
    <col min="6660" max="6660" width="12.5703125" style="9" customWidth="1"/>
    <col min="6661" max="6661" width="9.140625" style="9"/>
    <col min="6662" max="6662" width="14.7109375" style="9" customWidth="1"/>
    <col min="6663" max="6911" width="9.140625" style="9"/>
    <col min="6912" max="6912" width="59.85546875" style="9" customWidth="1"/>
    <col min="6913" max="6913" width="26.140625" style="9" customWidth="1"/>
    <col min="6914" max="6914" width="17" style="9" customWidth="1"/>
    <col min="6915" max="6915" width="16.5703125" style="9" customWidth="1"/>
    <col min="6916" max="6916" width="12.5703125" style="9" customWidth="1"/>
    <col min="6917" max="6917" width="9.140625" style="9"/>
    <col min="6918" max="6918" width="14.7109375" style="9" customWidth="1"/>
    <col min="6919" max="7167" width="9.140625" style="9"/>
    <col min="7168" max="7168" width="59.85546875" style="9" customWidth="1"/>
    <col min="7169" max="7169" width="26.140625" style="9" customWidth="1"/>
    <col min="7170" max="7170" width="17" style="9" customWidth="1"/>
    <col min="7171" max="7171" width="16.5703125" style="9" customWidth="1"/>
    <col min="7172" max="7172" width="12.5703125" style="9" customWidth="1"/>
    <col min="7173" max="7173" width="9.140625" style="9"/>
    <col min="7174" max="7174" width="14.7109375" style="9" customWidth="1"/>
    <col min="7175" max="7423" width="9.140625" style="9"/>
    <col min="7424" max="7424" width="59.85546875" style="9" customWidth="1"/>
    <col min="7425" max="7425" width="26.140625" style="9" customWidth="1"/>
    <col min="7426" max="7426" width="17" style="9" customWidth="1"/>
    <col min="7427" max="7427" width="16.5703125" style="9" customWidth="1"/>
    <col min="7428" max="7428" width="12.5703125" style="9" customWidth="1"/>
    <col min="7429" max="7429" width="9.140625" style="9"/>
    <col min="7430" max="7430" width="14.7109375" style="9" customWidth="1"/>
    <col min="7431" max="7679" width="9.140625" style="9"/>
    <col min="7680" max="7680" width="59.85546875" style="9" customWidth="1"/>
    <col min="7681" max="7681" width="26.140625" style="9" customWidth="1"/>
    <col min="7682" max="7682" width="17" style="9" customWidth="1"/>
    <col min="7683" max="7683" width="16.5703125" style="9" customWidth="1"/>
    <col min="7684" max="7684" width="12.5703125" style="9" customWidth="1"/>
    <col min="7685" max="7685" width="9.140625" style="9"/>
    <col min="7686" max="7686" width="14.7109375" style="9" customWidth="1"/>
    <col min="7687" max="7935" width="9.140625" style="9"/>
    <col min="7936" max="7936" width="59.85546875" style="9" customWidth="1"/>
    <col min="7937" max="7937" width="26.140625" style="9" customWidth="1"/>
    <col min="7938" max="7938" width="17" style="9" customWidth="1"/>
    <col min="7939" max="7939" width="16.5703125" style="9" customWidth="1"/>
    <col min="7940" max="7940" width="12.5703125" style="9" customWidth="1"/>
    <col min="7941" max="7941" width="9.140625" style="9"/>
    <col min="7942" max="7942" width="14.7109375" style="9" customWidth="1"/>
    <col min="7943" max="8191" width="9.140625" style="9"/>
    <col min="8192" max="8192" width="59.85546875" style="9" customWidth="1"/>
    <col min="8193" max="8193" width="26.140625" style="9" customWidth="1"/>
    <col min="8194" max="8194" width="17" style="9" customWidth="1"/>
    <col min="8195" max="8195" width="16.5703125" style="9" customWidth="1"/>
    <col min="8196" max="8196" width="12.5703125" style="9" customWidth="1"/>
    <col min="8197" max="8197" width="9.140625" style="9"/>
    <col min="8198" max="8198" width="14.7109375" style="9" customWidth="1"/>
    <col min="8199" max="8447" width="9.140625" style="9"/>
    <col min="8448" max="8448" width="59.85546875" style="9" customWidth="1"/>
    <col min="8449" max="8449" width="26.140625" style="9" customWidth="1"/>
    <col min="8450" max="8450" width="17" style="9" customWidth="1"/>
    <col min="8451" max="8451" width="16.5703125" style="9" customWidth="1"/>
    <col min="8452" max="8452" width="12.5703125" style="9" customWidth="1"/>
    <col min="8453" max="8453" width="9.140625" style="9"/>
    <col min="8454" max="8454" width="14.7109375" style="9" customWidth="1"/>
    <col min="8455" max="8703" width="9.140625" style="9"/>
    <col min="8704" max="8704" width="59.85546875" style="9" customWidth="1"/>
    <col min="8705" max="8705" width="26.140625" style="9" customWidth="1"/>
    <col min="8706" max="8706" width="17" style="9" customWidth="1"/>
    <col min="8707" max="8707" width="16.5703125" style="9" customWidth="1"/>
    <col min="8708" max="8708" width="12.5703125" style="9" customWidth="1"/>
    <col min="8709" max="8709" width="9.140625" style="9"/>
    <col min="8710" max="8710" width="14.7109375" style="9" customWidth="1"/>
    <col min="8711" max="8959" width="9.140625" style="9"/>
    <col min="8960" max="8960" width="59.85546875" style="9" customWidth="1"/>
    <col min="8961" max="8961" width="26.140625" style="9" customWidth="1"/>
    <col min="8962" max="8962" width="17" style="9" customWidth="1"/>
    <col min="8963" max="8963" width="16.5703125" style="9" customWidth="1"/>
    <col min="8964" max="8964" width="12.5703125" style="9" customWidth="1"/>
    <col min="8965" max="8965" width="9.140625" style="9"/>
    <col min="8966" max="8966" width="14.7109375" style="9" customWidth="1"/>
    <col min="8967" max="9215" width="9.140625" style="9"/>
    <col min="9216" max="9216" width="59.85546875" style="9" customWidth="1"/>
    <col min="9217" max="9217" width="26.140625" style="9" customWidth="1"/>
    <col min="9218" max="9218" width="17" style="9" customWidth="1"/>
    <col min="9219" max="9219" width="16.5703125" style="9" customWidth="1"/>
    <col min="9220" max="9220" width="12.5703125" style="9" customWidth="1"/>
    <col min="9221" max="9221" width="9.140625" style="9"/>
    <col min="9222" max="9222" width="14.7109375" style="9" customWidth="1"/>
    <col min="9223" max="9471" width="9.140625" style="9"/>
    <col min="9472" max="9472" width="59.85546875" style="9" customWidth="1"/>
    <col min="9473" max="9473" width="26.140625" style="9" customWidth="1"/>
    <col min="9474" max="9474" width="17" style="9" customWidth="1"/>
    <col min="9475" max="9475" width="16.5703125" style="9" customWidth="1"/>
    <col min="9476" max="9476" width="12.5703125" style="9" customWidth="1"/>
    <col min="9477" max="9477" width="9.140625" style="9"/>
    <col min="9478" max="9478" width="14.7109375" style="9" customWidth="1"/>
    <col min="9479" max="9727" width="9.140625" style="9"/>
    <col min="9728" max="9728" width="59.85546875" style="9" customWidth="1"/>
    <col min="9729" max="9729" width="26.140625" style="9" customWidth="1"/>
    <col min="9730" max="9730" width="17" style="9" customWidth="1"/>
    <col min="9731" max="9731" width="16.5703125" style="9" customWidth="1"/>
    <col min="9732" max="9732" width="12.5703125" style="9" customWidth="1"/>
    <col min="9733" max="9733" width="9.140625" style="9"/>
    <col min="9734" max="9734" width="14.7109375" style="9" customWidth="1"/>
    <col min="9735" max="9983" width="9.140625" style="9"/>
    <col min="9984" max="9984" width="59.85546875" style="9" customWidth="1"/>
    <col min="9985" max="9985" width="26.140625" style="9" customWidth="1"/>
    <col min="9986" max="9986" width="17" style="9" customWidth="1"/>
    <col min="9987" max="9987" width="16.5703125" style="9" customWidth="1"/>
    <col min="9988" max="9988" width="12.5703125" style="9" customWidth="1"/>
    <col min="9989" max="9989" width="9.140625" style="9"/>
    <col min="9990" max="9990" width="14.7109375" style="9" customWidth="1"/>
    <col min="9991" max="10239" width="9.140625" style="9"/>
    <col min="10240" max="10240" width="59.85546875" style="9" customWidth="1"/>
    <col min="10241" max="10241" width="26.140625" style="9" customWidth="1"/>
    <col min="10242" max="10242" width="17" style="9" customWidth="1"/>
    <col min="10243" max="10243" width="16.5703125" style="9" customWidth="1"/>
    <col min="10244" max="10244" width="12.5703125" style="9" customWidth="1"/>
    <col min="10245" max="10245" width="9.140625" style="9"/>
    <col min="10246" max="10246" width="14.7109375" style="9" customWidth="1"/>
    <col min="10247" max="10495" width="9.140625" style="9"/>
    <col min="10496" max="10496" width="59.85546875" style="9" customWidth="1"/>
    <col min="10497" max="10497" width="26.140625" style="9" customWidth="1"/>
    <col min="10498" max="10498" width="17" style="9" customWidth="1"/>
    <col min="10499" max="10499" width="16.5703125" style="9" customWidth="1"/>
    <col min="10500" max="10500" width="12.5703125" style="9" customWidth="1"/>
    <col min="10501" max="10501" width="9.140625" style="9"/>
    <col min="10502" max="10502" width="14.7109375" style="9" customWidth="1"/>
    <col min="10503" max="10751" width="9.140625" style="9"/>
    <col min="10752" max="10752" width="59.85546875" style="9" customWidth="1"/>
    <col min="10753" max="10753" width="26.140625" style="9" customWidth="1"/>
    <col min="10754" max="10754" width="17" style="9" customWidth="1"/>
    <col min="10755" max="10755" width="16.5703125" style="9" customWidth="1"/>
    <col min="10756" max="10756" width="12.5703125" style="9" customWidth="1"/>
    <col min="10757" max="10757" width="9.140625" style="9"/>
    <col min="10758" max="10758" width="14.7109375" style="9" customWidth="1"/>
    <col min="10759" max="11007" width="9.140625" style="9"/>
    <col min="11008" max="11008" width="59.85546875" style="9" customWidth="1"/>
    <col min="11009" max="11009" width="26.140625" style="9" customWidth="1"/>
    <col min="11010" max="11010" width="17" style="9" customWidth="1"/>
    <col min="11011" max="11011" width="16.5703125" style="9" customWidth="1"/>
    <col min="11012" max="11012" width="12.5703125" style="9" customWidth="1"/>
    <col min="11013" max="11013" width="9.140625" style="9"/>
    <col min="11014" max="11014" width="14.7109375" style="9" customWidth="1"/>
    <col min="11015" max="11263" width="9.140625" style="9"/>
    <col min="11264" max="11264" width="59.85546875" style="9" customWidth="1"/>
    <col min="11265" max="11265" width="26.140625" style="9" customWidth="1"/>
    <col min="11266" max="11266" width="17" style="9" customWidth="1"/>
    <col min="11267" max="11267" width="16.5703125" style="9" customWidth="1"/>
    <col min="11268" max="11268" width="12.5703125" style="9" customWidth="1"/>
    <col min="11269" max="11269" width="9.140625" style="9"/>
    <col min="11270" max="11270" width="14.7109375" style="9" customWidth="1"/>
    <col min="11271" max="11519" width="9.140625" style="9"/>
    <col min="11520" max="11520" width="59.85546875" style="9" customWidth="1"/>
    <col min="11521" max="11521" width="26.140625" style="9" customWidth="1"/>
    <col min="11522" max="11522" width="17" style="9" customWidth="1"/>
    <col min="11523" max="11523" width="16.5703125" style="9" customWidth="1"/>
    <col min="11524" max="11524" width="12.5703125" style="9" customWidth="1"/>
    <col min="11525" max="11525" width="9.140625" style="9"/>
    <col min="11526" max="11526" width="14.7109375" style="9" customWidth="1"/>
    <col min="11527" max="11775" width="9.140625" style="9"/>
    <col min="11776" max="11776" width="59.85546875" style="9" customWidth="1"/>
    <col min="11777" max="11777" width="26.140625" style="9" customWidth="1"/>
    <col min="11778" max="11778" width="17" style="9" customWidth="1"/>
    <col min="11779" max="11779" width="16.5703125" style="9" customWidth="1"/>
    <col min="11780" max="11780" width="12.5703125" style="9" customWidth="1"/>
    <col min="11781" max="11781" width="9.140625" style="9"/>
    <col min="11782" max="11782" width="14.7109375" style="9" customWidth="1"/>
    <col min="11783" max="12031" width="9.140625" style="9"/>
    <col min="12032" max="12032" width="59.85546875" style="9" customWidth="1"/>
    <col min="12033" max="12033" width="26.140625" style="9" customWidth="1"/>
    <col min="12034" max="12034" width="17" style="9" customWidth="1"/>
    <col min="12035" max="12035" width="16.5703125" style="9" customWidth="1"/>
    <col min="12036" max="12036" width="12.5703125" style="9" customWidth="1"/>
    <col min="12037" max="12037" width="9.140625" style="9"/>
    <col min="12038" max="12038" width="14.7109375" style="9" customWidth="1"/>
    <col min="12039" max="12287" width="9.140625" style="9"/>
    <col min="12288" max="12288" width="59.85546875" style="9" customWidth="1"/>
    <col min="12289" max="12289" width="26.140625" style="9" customWidth="1"/>
    <col min="12290" max="12290" width="17" style="9" customWidth="1"/>
    <col min="12291" max="12291" width="16.5703125" style="9" customWidth="1"/>
    <col min="12292" max="12292" width="12.5703125" style="9" customWidth="1"/>
    <col min="12293" max="12293" width="9.140625" style="9"/>
    <col min="12294" max="12294" width="14.7109375" style="9" customWidth="1"/>
    <col min="12295" max="12543" width="9.140625" style="9"/>
    <col min="12544" max="12544" width="59.85546875" style="9" customWidth="1"/>
    <col min="12545" max="12545" width="26.140625" style="9" customWidth="1"/>
    <col min="12546" max="12546" width="17" style="9" customWidth="1"/>
    <col min="12547" max="12547" width="16.5703125" style="9" customWidth="1"/>
    <col min="12548" max="12548" width="12.5703125" style="9" customWidth="1"/>
    <col min="12549" max="12549" width="9.140625" style="9"/>
    <col min="12550" max="12550" width="14.7109375" style="9" customWidth="1"/>
    <col min="12551" max="12799" width="9.140625" style="9"/>
    <col min="12800" max="12800" width="59.85546875" style="9" customWidth="1"/>
    <col min="12801" max="12801" width="26.140625" style="9" customWidth="1"/>
    <col min="12802" max="12802" width="17" style="9" customWidth="1"/>
    <col min="12803" max="12803" width="16.5703125" style="9" customWidth="1"/>
    <col min="12804" max="12804" width="12.5703125" style="9" customWidth="1"/>
    <col min="12805" max="12805" width="9.140625" style="9"/>
    <col min="12806" max="12806" width="14.7109375" style="9" customWidth="1"/>
    <col min="12807" max="13055" width="9.140625" style="9"/>
    <col min="13056" max="13056" width="59.85546875" style="9" customWidth="1"/>
    <col min="13057" max="13057" width="26.140625" style="9" customWidth="1"/>
    <col min="13058" max="13058" width="17" style="9" customWidth="1"/>
    <col min="13059" max="13059" width="16.5703125" style="9" customWidth="1"/>
    <col min="13060" max="13060" width="12.5703125" style="9" customWidth="1"/>
    <col min="13061" max="13061" width="9.140625" style="9"/>
    <col min="13062" max="13062" width="14.7109375" style="9" customWidth="1"/>
    <col min="13063" max="13311" width="9.140625" style="9"/>
    <col min="13312" max="13312" width="59.85546875" style="9" customWidth="1"/>
    <col min="13313" max="13313" width="26.140625" style="9" customWidth="1"/>
    <col min="13314" max="13314" width="17" style="9" customWidth="1"/>
    <col min="13315" max="13315" width="16.5703125" style="9" customWidth="1"/>
    <col min="13316" max="13316" width="12.5703125" style="9" customWidth="1"/>
    <col min="13317" max="13317" width="9.140625" style="9"/>
    <col min="13318" max="13318" width="14.7109375" style="9" customWidth="1"/>
    <col min="13319" max="13567" width="9.140625" style="9"/>
    <col min="13568" max="13568" width="59.85546875" style="9" customWidth="1"/>
    <col min="13569" max="13569" width="26.140625" style="9" customWidth="1"/>
    <col min="13570" max="13570" width="17" style="9" customWidth="1"/>
    <col min="13571" max="13571" width="16.5703125" style="9" customWidth="1"/>
    <col min="13572" max="13572" width="12.5703125" style="9" customWidth="1"/>
    <col min="13573" max="13573" width="9.140625" style="9"/>
    <col min="13574" max="13574" width="14.7109375" style="9" customWidth="1"/>
    <col min="13575" max="13823" width="9.140625" style="9"/>
    <col min="13824" max="13824" width="59.85546875" style="9" customWidth="1"/>
    <col min="13825" max="13825" width="26.140625" style="9" customWidth="1"/>
    <col min="13826" max="13826" width="17" style="9" customWidth="1"/>
    <col min="13827" max="13827" width="16.5703125" style="9" customWidth="1"/>
    <col min="13828" max="13828" width="12.5703125" style="9" customWidth="1"/>
    <col min="13829" max="13829" width="9.140625" style="9"/>
    <col min="13830" max="13830" width="14.7109375" style="9" customWidth="1"/>
    <col min="13831" max="14079" width="9.140625" style="9"/>
    <col min="14080" max="14080" width="59.85546875" style="9" customWidth="1"/>
    <col min="14081" max="14081" width="26.140625" style="9" customWidth="1"/>
    <col min="14082" max="14082" width="17" style="9" customWidth="1"/>
    <col min="14083" max="14083" width="16.5703125" style="9" customWidth="1"/>
    <col min="14084" max="14084" width="12.5703125" style="9" customWidth="1"/>
    <col min="14085" max="14085" width="9.140625" style="9"/>
    <col min="14086" max="14086" width="14.7109375" style="9" customWidth="1"/>
    <col min="14087" max="14335" width="9.140625" style="9"/>
    <col min="14336" max="14336" width="59.85546875" style="9" customWidth="1"/>
    <col min="14337" max="14337" width="26.140625" style="9" customWidth="1"/>
    <col min="14338" max="14338" width="17" style="9" customWidth="1"/>
    <col min="14339" max="14339" width="16.5703125" style="9" customWidth="1"/>
    <col min="14340" max="14340" width="12.5703125" style="9" customWidth="1"/>
    <col min="14341" max="14341" width="9.140625" style="9"/>
    <col min="14342" max="14342" width="14.7109375" style="9" customWidth="1"/>
    <col min="14343" max="14591" width="9.140625" style="9"/>
    <col min="14592" max="14592" width="59.85546875" style="9" customWidth="1"/>
    <col min="14593" max="14593" width="26.140625" style="9" customWidth="1"/>
    <col min="14594" max="14594" width="17" style="9" customWidth="1"/>
    <col min="14595" max="14595" width="16.5703125" style="9" customWidth="1"/>
    <col min="14596" max="14596" width="12.5703125" style="9" customWidth="1"/>
    <col min="14597" max="14597" width="9.140625" style="9"/>
    <col min="14598" max="14598" width="14.7109375" style="9" customWidth="1"/>
    <col min="14599" max="14847" width="9.140625" style="9"/>
    <col min="14848" max="14848" width="59.85546875" style="9" customWidth="1"/>
    <col min="14849" max="14849" width="26.140625" style="9" customWidth="1"/>
    <col min="14850" max="14850" width="17" style="9" customWidth="1"/>
    <col min="14851" max="14851" width="16.5703125" style="9" customWidth="1"/>
    <col min="14852" max="14852" width="12.5703125" style="9" customWidth="1"/>
    <col min="14853" max="14853" width="9.140625" style="9"/>
    <col min="14854" max="14854" width="14.7109375" style="9" customWidth="1"/>
    <col min="14855" max="15103" width="9.140625" style="9"/>
    <col min="15104" max="15104" width="59.85546875" style="9" customWidth="1"/>
    <col min="15105" max="15105" width="26.140625" style="9" customWidth="1"/>
    <col min="15106" max="15106" width="17" style="9" customWidth="1"/>
    <col min="15107" max="15107" width="16.5703125" style="9" customWidth="1"/>
    <col min="15108" max="15108" width="12.5703125" style="9" customWidth="1"/>
    <col min="15109" max="15109" width="9.140625" style="9"/>
    <col min="15110" max="15110" width="14.7109375" style="9" customWidth="1"/>
    <col min="15111" max="15359" width="9.140625" style="9"/>
    <col min="15360" max="15360" width="59.85546875" style="9" customWidth="1"/>
    <col min="15361" max="15361" width="26.140625" style="9" customWidth="1"/>
    <col min="15362" max="15362" width="17" style="9" customWidth="1"/>
    <col min="15363" max="15363" width="16.5703125" style="9" customWidth="1"/>
    <col min="15364" max="15364" width="12.5703125" style="9" customWidth="1"/>
    <col min="15365" max="15365" width="9.140625" style="9"/>
    <col min="15366" max="15366" width="14.7109375" style="9" customWidth="1"/>
    <col min="15367" max="15615" width="9.140625" style="9"/>
    <col min="15616" max="15616" width="59.85546875" style="9" customWidth="1"/>
    <col min="15617" max="15617" width="26.140625" style="9" customWidth="1"/>
    <col min="15618" max="15618" width="17" style="9" customWidth="1"/>
    <col min="15619" max="15619" width="16.5703125" style="9" customWidth="1"/>
    <col min="15620" max="15620" width="12.5703125" style="9" customWidth="1"/>
    <col min="15621" max="15621" width="9.140625" style="9"/>
    <col min="15622" max="15622" width="14.7109375" style="9" customWidth="1"/>
    <col min="15623" max="15871" width="9.140625" style="9"/>
    <col min="15872" max="15872" width="59.85546875" style="9" customWidth="1"/>
    <col min="15873" max="15873" width="26.140625" style="9" customWidth="1"/>
    <col min="15874" max="15874" width="17" style="9" customWidth="1"/>
    <col min="15875" max="15875" width="16.5703125" style="9" customWidth="1"/>
    <col min="15876" max="15876" width="12.5703125" style="9" customWidth="1"/>
    <col min="15877" max="15877" width="9.140625" style="9"/>
    <col min="15878" max="15878" width="14.7109375" style="9" customWidth="1"/>
    <col min="15879" max="16127" width="9.140625" style="9"/>
    <col min="16128" max="16128" width="59.85546875" style="9" customWidth="1"/>
    <col min="16129" max="16129" width="26.140625" style="9" customWidth="1"/>
    <col min="16130" max="16130" width="17" style="9" customWidth="1"/>
    <col min="16131" max="16131" width="16.5703125" style="9" customWidth="1"/>
    <col min="16132" max="16132" width="12.5703125" style="9" customWidth="1"/>
    <col min="16133" max="16133" width="9.140625" style="9"/>
    <col min="16134" max="16134" width="14.7109375" style="9" customWidth="1"/>
    <col min="16135" max="16384" width="9.140625" style="9"/>
  </cols>
  <sheetData>
    <row r="1" spans="1:5" ht="15" customHeight="1">
      <c r="C1" s="68" t="s">
        <v>319</v>
      </c>
      <c r="D1" s="68"/>
      <c r="E1" s="68"/>
    </row>
    <row r="2" spans="1:5" ht="15.75">
      <c r="A2" s="40"/>
      <c r="B2" s="66"/>
      <c r="D2" s="65"/>
      <c r="E2" s="64" t="s">
        <v>339</v>
      </c>
    </row>
    <row r="3" spans="1:5" ht="15.75">
      <c r="C3" s="69" t="s">
        <v>336</v>
      </c>
      <c r="D3" s="69"/>
      <c r="E3" s="69"/>
    </row>
    <row r="4" spans="1:5">
      <c r="C4" s="41"/>
      <c r="D4" s="16"/>
      <c r="E4" s="9"/>
    </row>
    <row r="5" spans="1:5">
      <c r="B5" s="42"/>
      <c r="C5" s="43"/>
      <c r="D5" s="17"/>
      <c r="E5" s="44"/>
    </row>
    <row r="6" spans="1:5" s="45" customFormat="1" ht="15.75">
      <c r="A6" s="67" t="s">
        <v>334</v>
      </c>
      <c r="B6" s="67"/>
      <c r="C6" s="67"/>
      <c r="D6" s="67"/>
      <c r="E6" s="67"/>
    </row>
    <row r="7" spans="1:5" ht="12.75">
      <c r="A7" s="14"/>
      <c r="B7" s="14"/>
      <c r="C7" s="41"/>
      <c r="D7" s="17"/>
      <c r="E7" s="13" t="s">
        <v>297</v>
      </c>
    </row>
    <row r="8" spans="1:5" ht="25.5">
      <c r="A8" s="1" t="s">
        <v>296</v>
      </c>
      <c r="B8" s="1" t="s">
        <v>295</v>
      </c>
      <c r="C8" s="12" t="s">
        <v>338</v>
      </c>
      <c r="D8" s="12" t="s">
        <v>335</v>
      </c>
      <c r="E8" s="1" t="s">
        <v>337</v>
      </c>
    </row>
    <row r="9" spans="1:5" s="46" customFormat="1" ht="12">
      <c r="A9" s="34">
        <v>1</v>
      </c>
      <c r="B9" s="34">
        <v>2</v>
      </c>
      <c r="C9" s="35">
        <v>3</v>
      </c>
      <c r="D9" s="36">
        <v>4</v>
      </c>
      <c r="E9" s="35">
        <v>5</v>
      </c>
    </row>
    <row r="10" spans="1:5" ht="12.75">
      <c r="A10" s="2" t="s">
        <v>294</v>
      </c>
      <c r="B10" s="1" t="s">
        <v>293</v>
      </c>
      <c r="C10" s="12">
        <f>C11+C23+C36+C44+C51+C68+C78+C85+C97+C123+C17</f>
        <v>751249.30000000016</v>
      </c>
      <c r="D10" s="12">
        <f>D11+D23+D36+D44+D51+D68+D78+D85+D97+D123+D17</f>
        <v>576436.19999999984</v>
      </c>
      <c r="E10" s="12">
        <f>D10/C10*100</f>
        <v>76.730347702154219</v>
      </c>
    </row>
    <row r="11" spans="1:5" ht="33" customHeight="1">
      <c r="A11" s="2" t="s">
        <v>292</v>
      </c>
      <c r="B11" s="1" t="s">
        <v>291</v>
      </c>
      <c r="C11" s="12">
        <f>C12</f>
        <v>458808.4</v>
      </c>
      <c r="D11" s="12">
        <f>D12</f>
        <v>348711.3</v>
      </c>
      <c r="E11" s="12">
        <f t="shared" ref="E11:E21" si="0">D11/C11*100</f>
        <v>76.00368694208737</v>
      </c>
    </row>
    <row r="12" spans="1:5" ht="12.75">
      <c r="A12" s="3" t="s">
        <v>290</v>
      </c>
      <c r="B12" s="7" t="s">
        <v>289</v>
      </c>
      <c r="C12" s="4">
        <f>SUM(C13:C16)</f>
        <v>458808.4</v>
      </c>
      <c r="D12" s="4">
        <f>SUM(D13:D16)</f>
        <v>348711.3</v>
      </c>
      <c r="E12" s="4">
        <f t="shared" si="0"/>
        <v>76.00368694208737</v>
      </c>
    </row>
    <row r="13" spans="1:5" ht="51">
      <c r="A13" s="3" t="s">
        <v>288</v>
      </c>
      <c r="B13" s="7" t="s">
        <v>287</v>
      </c>
      <c r="C13" s="4">
        <v>451057.4</v>
      </c>
      <c r="D13" s="4">
        <v>341195.5</v>
      </c>
      <c r="E13" s="4">
        <f t="shared" si="0"/>
        <v>75.643476861259785</v>
      </c>
    </row>
    <row r="14" spans="1:5" ht="89.25">
      <c r="A14" s="3" t="s">
        <v>286</v>
      </c>
      <c r="B14" s="7" t="s">
        <v>285</v>
      </c>
      <c r="C14" s="4">
        <v>3092.7</v>
      </c>
      <c r="D14" s="4">
        <v>2697.1</v>
      </c>
      <c r="E14" s="4">
        <f t="shared" si="0"/>
        <v>87.208587965208395</v>
      </c>
    </row>
    <row r="15" spans="1:5" ht="40.5" customHeight="1">
      <c r="A15" s="3" t="s">
        <v>284</v>
      </c>
      <c r="B15" s="20" t="s">
        <v>283</v>
      </c>
      <c r="C15" s="4">
        <v>2208.3000000000002</v>
      </c>
      <c r="D15" s="4">
        <v>1330.7</v>
      </c>
      <c r="E15" s="4">
        <f t="shared" si="0"/>
        <v>60.259022777702299</v>
      </c>
    </row>
    <row r="16" spans="1:5" ht="63.75">
      <c r="A16" s="3" t="s">
        <v>282</v>
      </c>
      <c r="B16" s="7" t="s">
        <v>281</v>
      </c>
      <c r="C16" s="4">
        <v>2450</v>
      </c>
      <c r="D16" s="4">
        <v>3488</v>
      </c>
      <c r="E16" s="4">
        <f t="shared" si="0"/>
        <v>142.36734693877551</v>
      </c>
    </row>
    <row r="17" spans="1:5" ht="41.25" customHeight="1">
      <c r="A17" s="2" t="s">
        <v>280</v>
      </c>
      <c r="B17" s="1" t="s">
        <v>279</v>
      </c>
      <c r="C17" s="12">
        <f>C18</f>
        <v>10030.9</v>
      </c>
      <c r="D17" s="12">
        <f>D18</f>
        <v>8605.2000000000007</v>
      </c>
      <c r="E17" s="12">
        <f t="shared" si="0"/>
        <v>85.7869184220758</v>
      </c>
    </row>
    <row r="18" spans="1:5" ht="25.5">
      <c r="A18" s="3" t="s">
        <v>278</v>
      </c>
      <c r="B18" s="7" t="s">
        <v>277</v>
      </c>
      <c r="C18" s="4">
        <f>C19+C20+C21+C22</f>
        <v>10030.9</v>
      </c>
      <c r="D18" s="4">
        <f>D19+D20+D21+D22</f>
        <v>8605.2000000000007</v>
      </c>
      <c r="E18" s="4">
        <f t="shared" si="0"/>
        <v>85.7869184220758</v>
      </c>
    </row>
    <row r="19" spans="1:5" ht="51">
      <c r="A19" s="3" t="s">
        <v>276</v>
      </c>
      <c r="B19" s="7" t="s">
        <v>275</v>
      </c>
      <c r="C19" s="4">
        <v>3962.2</v>
      </c>
      <c r="D19" s="4">
        <v>3747.4</v>
      </c>
      <c r="E19" s="4">
        <f t="shared" si="0"/>
        <v>94.578769370551726</v>
      </c>
    </row>
    <row r="20" spans="1:5" ht="63.75">
      <c r="A20" s="3" t="s">
        <v>274</v>
      </c>
      <c r="B20" s="7" t="s">
        <v>273</v>
      </c>
      <c r="C20" s="4">
        <v>60.2</v>
      </c>
      <c r="D20" s="4">
        <v>34</v>
      </c>
      <c r="E20" s="4">
        <f t="shared" si="0"/>
        <v>56.478405315614609</v>
      </c>
    </row>
    <row r="21" spans="1:5" ht="51">
      <c r="A21" s="3" t="s">
        <v>272</v>
      </c>
      <c r="B21" s="7" t="s">
        <v>271</v>
      </c>
      <c r="C21" s="4">
        <v>6008.5</v>
      </c>
      <c r="D21" s="4">
        <v>5663.2</v>
      </c>
      <c r="E21" s="4">
        <f t="shared" si="0"/>
        <v>94.253141383040685</v>
      </c>
    </row>
    <row r="22" spans="1:5" ht="51">
      <c r="A22" s="3" t="s">
        <v>270</v>
      </c>
      <c r="B22" s="7" t="s">
        <v>269</v>
      </c>
      <c r="C22" s="4">
        <v>0</v>
      </c>
      <c r="D22" s="4">
        <v>-839.4</v>
      </c>
      <c r="E22" s="4">
        <v>0</v>
      </c>
    </row>
    <row r="23" spans="1:5" ht="12.75">
      <c r="A23" s="2" t="s">
        <v>268</v>
      </c>
      <c r="B23" s="1" t="s">
        <v>267</v>
      </c>
      <c r="C23" s="12">
        <f>C24+C29+C32+C34</f>
        <v>120982.6</v>
      </c>
      <c r="D23" s="12">
        <f>D24+D29+D32+D34</f>
        <v>99300.700000000012</v>
      </c>
      <c r="E23" s="12">
        <f t="shared" ref="E23:E67" si="1">D23/C23*100</f>
        <v>82.078497238445863</v>
      </c>
    </row>
    <row r="24" spans="1:5" s="47" customFormat="1" ht="25.5">
      <c r="A24" s="2" t="s">
        <v>266</v>
      </c>
      <c r="B24" s="1" t="s">
        <v>265</v>
      </c>
      <c r="C24" s="12">
        <f>C25+C27+C28+C26</f>
        <v>89037.6</v>
      </c>
      <c r="D24" s="12">
        <f>D25+D27+D28+D26</f>
        <v>77249.2</v>
      </c>
      <c r="E24" s="12">
        <f t="shared" si="1"/>
        <v>86.760200185090326</v>
      </c>
    </row>
    <row r="25" spans="1:5" ht="25.5">
      <c r="A25" s="3" t="s">
        <v>264</v>
      </c>
      <c r="B25" s="7" t="s">
        <v>263</v>
      </c>
      <c r="C25" s="4">
        <v>72990</v>
      </c>
      <c r="D25" s="4">
        <v>61699.9</v>
      </c>
      <c r="E25" s="4">
        <f t="shared" si="1"/>
        <v>84.531990683655295</v>
      </c>
    </row>
    <row r="26" spans="1:5" ht="38.25">
      <c r="A26" s="3" t="s">
        <v>331</v>
      </c>
      <c r="B26" s="7" t="s">
        <v>330</v>
      </c>
      <c r="C26" s="4">
        <v>0</v>
      </c>
      <c r="D26" s="4">
        <v>0</v>
      </c>
      <c r="E26" s="4">
        <v>0</v>
      </c>
    </row>
    <row r="27" spans="1:5" ht="51">
      <c r="A27" s="3" t="s">
        <v>262</v>
      </c>
      <c r="B27" s="7" t="s">
        <v>261</v>
      </c>
      <c r="C27" s="4">
        <v>16047.6</v>
      </c>
      <c r="D27" s="4">
        <v>16014.5</v>
      </c>
      <c r="E27" s="4">
        <f t="shared" si="1"/>
        <v>99.79373862758294</v>
      </c>
    </row>
    <row r="28" spans="1:5" ht="30" customHeight="1">
      <c r="A28" s="3" t="s">
        <v>328</v>
      </c>
      <c r="B28" s="7" t="s">
        <v>329</v>
      </c>
      <c r="C28" s="4">
        <v>0</v>
      </c>
      <c r="D28" s="4">
        <v>-465.2</v>
      </c>
      <c r="E28" s="4">
        <v>0</v>
      </c>
    </row>
    <row r="29" spans="1:5" ht="25.5">
      <c r="A29" s="2" t="s">
        <v>259</v>
      </c>
      <c r="B29" s="1" t="s">
        <v>260</v>
      </c>
      <c r="C29" s="12">
        <f>C30+C31</f>
        <v>24700</v>
      </c>
      <c r="D29" s="12">
        <f>D30+D31</f>
        <v>17108.3</v>
      </c>
      <c r="E29" s="12">
        <f t="shared" si="1"/>
        <v>69.264372469635632</v>
      </c>
    </row>
    <row r="30" spans="1:5" ht="18" customHeight="1">
      <c r="A30" s="3" t="s">
        <v>259</v>
      </c>
      <c r="B30" s="7" t="s">
        <v>258</v>
      </c>
      <c r="C30" s="4">
        <v>24700</v>
      </c>
      <c r="D30" s="4">
        <v>17095.2</v>
      </c>
      <c r="E30" s="4">
        <f t="shared" si="1"/>
        <v>69.211336032388672</v>
      </c>
    </row>
    <row r="31" spans="1:5" ht="36" customHeight="1">
      <c r="A31" s="57" t="s">
        <v>333</v>
      </c>
      <c r="B31" s="7" t="s">
        <v>332</v>
      </c>
      <c r="C31" s="4">
        <v>0</v>
      </c>
      <c r="D31" s="4">
        <v>13.1</v>
      </c>
      <c r="E31" s="4">
        <v>0</v>
      </c>
    </row>
    <row r="32" spans="1:5" ht="12.75">
      <c r="A32" s="11" t="s">
        <v>256</v>
      </c>
      <c r="B32" s="21" t="s">
        <v>257</v>
      </c>
      <c r="C32" s="12">
        <f>C33</f>
        <v>45</v>
      </c>
      <c r="D32" s="12">
        <f>D33</f>
        <v>95.6</v>
      </c>
      <c r="E32" s="12">
        <f t="shared" si="1"/>
        <v>212.44444444444443</v>
      </c>
    </row>
    <row r="33" spans="1:5" s="47" customFormat="1" ht="12.75">
      <c r="A33" s="10" t="s">
        <v>256</v>
      </c>
      <c r="B33" s="22" t="s">
        <v>255</v>
      </c>
      <c r="C33" s="4">
        <v>45</v>
      </c>
      <c r="D33" s="4">
        <v>95.6</v>
      </c>
      <c r="E33" s="4">
        <f t="shared" si="1"/>
        <v>212.44444444444443</v>
      </c>
    </row>
    <row r="34" spans="1:5" s="47" customFormat="1" ht="25.5">
      <c r="A34" s="11" t="s">
        <v>254</v>
      </c>
      <c r="B34" s="21" t="s">
        <v>253</v>
      </c>
      <c r="C34" s="12">
        <f>C35</f>
        <v>7200</v>
      </c>
      <c r="D34" s="12">
        <f>D35</f>
        <v>4847.6000000000004</v>
      </c>
      <c r="E34" s="12">
        <f t="shared" si="1"/>
        <v>67.327777777777783</v>
      </c>
    </row>
    <row r="35" spans="1:5" s="47" customFormat="1" ht="25.5">
      <c r="A35" s="10" t="s">
        <v>252</v>
      </c>
      <c r="B35" s="22" t="s">
        <v>251</v>
      </c>
      <c r="C35" s="4">
        <v>7200</v>
      </c>
      <c r="D35" s="4">
        <v>4847.6000000000004</v>
      </c>
      <c r="E35" s="4">
        <f t="shared" si="1"/>
        <v>67.327777777777783</v>
      </c>
    </row>
    <row r="36" spans="1:5" ht="12.75">
      <c r="A36" s="2" t="s">
        <v>250</v>
      </c>
      <c r="B36" s="1" t="s">
        <v>249</v>
      </c>
      <c r="C36" s="12">
        <f>C37+C39</f>
        <v>25705</v>
      </c>
      <c r="D36" s="12">
        <f>D37+D39</f>
        <v>12330.599999999999</v>
      </c>
      <c r="E36" s="12">
        <f t="shared" si="1"/>
        <v>47.969655709006027</v>
      </c>
    </row>
    <row r="37" spans="1:5" s="47" customFormat="1" ht="12.75">
      <c r="A37" s="2" t="s">
        <v>248</v>
      </c>
      <c r="B37" s="1" t="s">
        <v>247</v>
      </c>
      <c r="C37" s="12">
        <f>C38</f>
        <v>7300</v>
      </c>
      <c r="D37" s="12">
        <f>D38</f>
        <v>3010.3</v>
      </c>
      <c r="E37" s="12">
        <f t="shared" si="1"/>
        <v>41.236986301369868</v>
      </c>
    </row>
    <row r="38" spans="1:5" ht="38.25">
      <c r="A38" s="3" t="s">
        <v>246</v>
      </c>
      <c r="B38" s="7" t="s">
        <v>245</v>
      </c>
      <c r="C38" s="4">
        <v>7300</v>
      </c>
      <c r="D38" s="4">
        <v>3010.3</v>
      </c>
      <c r="E38" s="4">
        <f t="shared" si="1"/>
        <v>41.236986301369868</v>
      </c>
    </row>
    <row r="39" spans="1:5" ht="12.75">
      <c r="A39" s="2" t="s">
        <v>244</v>
      </c>
      <c r="B39" s="1" t="s">
        <v>243</v>
      </c>
      <c r="C39" s="12">
        <f>C40+C42</f>
        <v>18405</v>
      </c>
      <c r="D39" s="12">
        <f>D40+D42</f>
        <v>9320.2999999999993</v>
      </c>
      <c r="E39" s="12">
        <f t="shared" si="1"/>
        <v>50.640043466449335</v>
      </c>
    </row>
    <row r="40" spans="1:5" ht="12.75">
      <c r="A40" s="3" t="s">
        <v>242</v>
      </c>
      <c r="B40" s="7" t="s">
        <v>241</v>
      </c>
      <c r="C40" s="4">
        <f>C41</f>
        <v>11405</v>
      </c>
      <c r="D40" s="4">
        <f>D41</f>
        <v>8037</v>
      </c>
      <c r="E40" s="4">
        <f t="shared" si="1"/>
        <v>70.469092503288039</v>
      </c>
    </row>
    <row r="41" spans="1:5" ht="25.5">
      <c r="A41" s="5" t="s">
        <v>240</v>
      </c>
      <c r="B41" s="6" t="s">
        <v>239</v>
      </c>
      <c r="C41" s="15">
        <v>11405</v>
      </c>
      <c r="D41" s="15">
        <v>8037</v>
      </c>
      <c r="E41" s="15">
        <f t="shared" si="1"/>
        <v>70.469092503288039</v>
      </c>
    </row>
    <row r="42" spans="1:5" ht="12.75">
      <c r="A42" s="3" t="s">
        <v>238</v>
      </c>
      <c r="B42" s="7" t="s">
        <v>237</v>
      </c>
      <c r="C42" s="4">
        <f>SUM(C43)</f>
        <v>7000</v>
      </c>
      <c r="D42" s="4">
        <f>SUM(D43)</f>
        <v>1283.3</v>
      </c>
      <c r="E42" s="4">
        <f t="shared" si="1"/>
        <v>18.332857142857144</v>
      </c>
    </row>
    <row r="43" spans="1:5" ht="25.5">
      <c r="A43" s="5" t="s">
        <v>236</v>
      </c>
      <c r="B43" s="6" t="s">
        <v>235</v>
      </c>
      <c r="C43" s="15">
        <v>7000</v>
      </c>
      <c r="D43" s="15">
        <v>1283.3</v>
      </c>
      <c r="E43" s="15">
        <f t="shared" si="1"/>
        <v>18.332857142857144</v>
      </c>
    </row>
    <row r="44" spans="1:5" ht="12.75">
      <c r="A44" s="2" t="s">
        <v>234</v>
      </c>
      <c r="B44" s="1" t="s">
        <v>233</v>
      </c>
      <c r="C44" s="12">
        <f>C45+C47</f>
        <v>5602</v>
      </c>
      <c r="D44" s="12">
        <f>D45+D47</f>
        <v>4035</v>
      </c>
      <c r="E44" s="12">
        <f t="shared" si="1"/>
        <v>72.02784719742948</v>
      </c>
    </row>
    <row r="45" spans="1:5" ht="25.5">
      <c r="A45" s="3" t="s">
        <v>232</v>
      </c>
      <c r="B45" s="7" t="s">
        <v>231</v>
      </c>
      <c r="C45" s="4">
        <f>C46</f>
        <v>5550</v>
      </c>
      <c r="D45" s="4">
        <f>D46</f>
        <v>3899.4</v>
      </c>
      <c r="E45" s="4">
        <f t="shared" si="1"/>
        <v>70.259459459459464</v>
      </c>
    </row>
    <row r="46" spans="1:5" ht="38.25">
      <c r="A46" s="5" t="s">
        <v>230</v>
      </c>
      <c r="B46" s="6" t="s">
        <v>229</v>
      </c>
      <c r="C46" s="15">
        <v>5550</v>
      </c>
      <c r="D46" s="15">
        <v>3899.4</v>
      </c>
      <c r="E46" s="15">
        <f t="shared" si="1"/>
        <v>70.259459459459464</v>
      </c>
    </row>
    <row r="47" spans="1:5" ht="25.5">
      <c r="A47" s="3" t="s">
        <v>228</v>
      </c>
      <c r="B47" s="7" t="s">
        <v>227</v>
      </c>
      <c r="C47" s="4">
        <f>C48+C49</f>
        <v>52</v>
      </c>
      <c r="D47" s="4">
        <f>D48+D49</f>
        <v>135.6</v>
      </c>
      <c r="E47" s="4">
        <f t="shared" si="1"/>
        <v>260.76923076923077</v>
      </c>
    </row>
    <row r="48" spans="1:5" ht="25.5">
      <c r="A48" s="3" t="s">
        <v>226</v>
      </c>
      <c r="B48" s="7" t="s">
        <v>225</v>
      </c>
      <c r="C48" s="4">
        <v>20</v>
      </c>
      <c r="D48" s="4">
        <v>30</v>
      </c>
      <c r="E48" s="4">
        <f t="shared" si="1"/>
        <v>150</v>
      </c>
    </row>
    <row r="49" spans="1:7" ht="51">
      <c r="A49" s="3" t="s">
        <v>224</v>
      </c>
      <c r="B49" s="7" t="s">
        <v>223</v>
      </c>
      <c r="C49" s="4">
        <f>C50</f>
        <v>32</v>
      </c>
      <c r="D49" s="4">
        <f>D50</f>
        <v>105.6</v>
      </c>
      <c r="E49" s="4">
        <f t="shared" si="1"/>
        <v>330</v>
      </c>
    </row>
    <row r="50" spans="1:7" ht="76.5" customHeight="1">
      <c r="A50" s="5" t="s">
        <v>222</v>
      </c>
      <c r="B50" s="6" t="s">
        <v>318</v>
      </c>
      <c r="C50" s="15">
        <v>32</v>
      </c>
      <c r="D50" s="15">
        <v>105.6</v>
      </c>
      <c r="E50" s="15">
        <f t="shared" si="1"/>
        <v>330</v>
      </c>
    </row>
    <row r="51" spans="1:7" ht="38.25">
      <c r="A51" s="2" t="s">
        <v>221</v>
      </c>
      <c r="B51" s="1" t="s">
        <v>220</v>
      </c>
      <c r="C51" s="12">
        <f>SUM(C54+C65+C52+C62)</f>
        <v>87561</v>
      </c>
      <c r="D51" s="12">
        <f>SUM(D54+D65+D52+D62)</f>
        <v>63600.2</v>
      </c>
      <c r="E51" s="12">
        <f t="shared" si="1"/>
        <v>72.635305672616795</v>
      </c>
      <c r="G51" s="58"/>
    </row>
    <row r="52" spans="1:7" ht="51">
      <c r="A52" s="3" t="s">
        <v>219</v>
      </c>
      <c r="B52" s="23" t="s">
        <v>218</v>
      </c>
      <c r="C52" s="24">
        <f>C53</f>
        <v>859</v>
      </c>
      <c r="D52" s="24">
        <f>D53</f>
        <v>628.29999999999995</v>
      </c>
      <c r="E52" s="4">
        <f t="shared" si="1"/>
        <v>73.143189755529676</v>
      </c>
    </row>
    <row r="53" spans="1:7" s="8" customFormat="1" ht="43.5" customHeight="1">
      <c r="A53" s="5" t="s">
        <v>217</v>
      </c>
      <c r="B53" s="25" t="s">
        <v>216</v>
      </c>
      <c r="C53" s="26">
        <v>859</v>
      </c>
      <c r="D53" s="15">
        <v>628.29999999999995</v>
      </c>
      <c r="E53" s="15">
        <f t="shared" si="1"/>
        <v>73.143189755529676</v>
      </c>
    </row>
    <row r="54" spans="1:7" ht="70.5" customHeight="1">
      <c r="A54" s="3" t="s">
        <v>215</v>
      </c>
      <c r="B54" s="7" t="s">
        <v>214</v>
      </c>
      <c r="C54" s="4">
        <f>SUM(C55+C57+C59)</f>
        <v>72560.2</v>
      </c>
      <c r="D54" s="4">
        <f>SUM(D55+D57+D59)</f>
        <v>49599</v>
      </c>
      <c r="E54" s="4">
        <f t="shared" si="1"/>
        <v>68.355655028514263</v>
      </c>
    </row>
    <row r="55" spans="1:7" ht="51">
      <c r="A55" s="3" t="s">
        <v>213</v>
      </c>
      <c r="B55" s="7" t="s">
        <v>212</v>
      </c>
      <c r="C55" s="4">
        <f>SUM(C56)</f>
        <v>70735.899999999994</v>
      </c>
      <c r="D55" s="4">
        <f>SUM(D56)</f>
        <v>48492</v>
      </c>
      <c r="E55" s="4">
        <f t="shared" si="1"/>
        <v>68.553591599173842</v>
      </c>
    </row>
    <row r="56" spans="1:7" ht="69.75" customHeight="1">
      <c r="A56" s="5" t="s">
        <v>211</v>
      </c>
      <c r="B56" s="6" t="s">
        <v>210</v>
      </c>
      <c r="C56" s="15">
        <v>70735.899999999994</v>
      </c>
      <c r="D56" s="15">
        <v>48492</v>
      </c>
      <c r="E56" s="15">
        <f t="shared" si="1"/>
        <v>68.553591599173842</v>
      </c>
    </row>
    <row r="57" spans="1:7" ht="63.75">
      <c r="A57" s="3" t="s">
        <v>209</v>
      </c>
      <c r="B57" s="27" t="s">
        <v>208</v>
      </c>
      <c r="C57" s="4">
        <f>C58</f>
        <v>1824.3</v>
      </c>
      <c r="D57" s="4">
        <f>D58</f>
        <v>1106</v>
      </c>
      <c r="E57" s="4">
        <f t="shared" si="1"/>
        <v>60.625993531765609</v>
      </c>
    </row>
    <row r="58" spans="1:7" s="48" customFormat="1" ht="66" customHeight="1">
      <c r="A58" s="5" t="s">
        <v>207</v>
      </c>
      <c r="B58" s="6" t="s">
        <v>206</v>
      </c>
      <c r="C58" s="15">
        <v>1824.3</v>
      </c>
      <c r="D58" s="15">
        <v>1106</v>
      </c>
      <c r="E58" s="15">
        <f>D58/C58*100</f>
        <v>60.625993531765609</v>
      </c>
    </row>
    <row r="59" spans="1:7" s="48" customFormat="1" ht="39" customHeight="1">
      <c r="A59" s="3" t="s">
        <v>298</v>
      </c>
      <c r="B59" s="7" t="s">
        <v>299</v>
      </c>
      <c r="C59" s="4">
        <f t="shared" ref="C59:D60" si="2">C60</f>
        <v>0</v>
      </c>
      <c r="D59" s="4">
        <f t="shared" si="2"/>
        <v>1</v>
      </c>
      <c r="E59" s="4">
        <v>0</v>
      </c>
    </row>
    <row r="60" spans="1:7" s="48" customFormat="1" ht="39" customHeight="1">
      <c r="A60" s="3" t="s">
        <v>300</v>
      </c>
      <c r="B60" s="6" t="s">
        <v>301</v>
      </c>
      <c r="C60" s="15">
        <f t="shared" si="2"/>
        <v>0</v>
      </c>
      <c r="D60" s="15">
        <f t="shared" si="2"/>
        <v>1</v>
      </c>
      <c r="E60" s="4">
        <v>0</v>
      </c>
    </row>
    <row r="61" spans="1:7" s="63" customFormat="1" ht="66.75" customHeight="1">
      <c r="A61" s="5" t="s">
        <v>302</v>
      </c>
      <c r="B61" s="6" t="s">
        <v>303</v>
      </c>
      <c r="C61" s="15">
        <v>0</v>
      </c>
      <c r="D61" s="15">
        <v>1</v>
      </c>
      <c r="E61" s="15">
        <v>0</v>
      </c>
    </row>
    <row r="62" spans="1:7" s="49" customFormat="1" ht="25.5">
      <c r="A62" s="3" t="s">
        <v>205</v>
      </c>
      <c r="B62" s="7" t="s">
        <v>204</v>
      </c>
      <c r="C62" s="4">
        <f t="shared" ref="C62:D63" si="3">C63</f>
        <v>1.2</v>
      </c>
      <c r="D62" s="4">
        <f t="shared" si="3"/>
        <v>88.2</v>
      </c>
      <c r="E62" s="4">
        <f t="shared" si="1"/>
        <v>7350</v>
      </c>
    </row>
    <row r="63" spans="1:7" s="49" customFormat="1" ht="38.25">
      <c r="A63" s="3" t="s">
        <v>203</v>
      </c>
      <c r="B63" s="7" t="s">
        <v>202</v>
      </c>
      <c r="C63" s="4">
        <f t="shared" si="3"/>
        <v>1.2</v>
      </c>
      <c r="D63" s="4">
        <f t="shared" si="3"/>
        <v>88.2</v>
      </c>
      <c r="E63" s="4">
        <f t="shared" si="1"/>
        <v>7350</v>
      </c>
    </row>
    <row r="64" spans="1:7" ht="38.25">
      <c r="A64" s="5" t="s">
        <v>201</v>
      </c>
      <c r="B64" s="6" t="s">
        <v>200</v>
      </c>
      <c r="C64" s="15">
        <v>1.2</v>
      </c>
      <c r="D64" s="15">
        <v>88.2</v>
      </c>
      <c r="E64" s="15">
        <f t="shared" si="1"/>
        <v>7350</v>
      </c>
    </row>
    <row r="65" spans="1:5" ht="63.75">
      <c r="A65" s="3" t="s">
        <v>199</v>
      </c>
      <c r="B65" s="7" t="s">
        <v>198</v>
      </c>
      <c r="C65" s="4">
        <f t="shared" ref="C65:D66" si="4">C66</f>
        <v>14140.6</v>
      </c>
      <c r="D65" s="4">
        <f t="shared" si="4"/>
        <v>13284.7</v>
      </c>
      <c r="E65" s="4">
        <f t="shared" si="1"/>
        <v>93.947215818282118</v>
      </c>
    </row>
    <row r="66" spans="1:5" ht="63.75">
      <c r="A66" s="3" t="s">
        <v>197</v>
      </c>
      <c r="B66" s="7" t="s">
        <v>196</v>
      </c>
      <c r="C66" s="4">
        <f t="shared" si="4"/>
        <v>14140.6</v>
      </c>
      <c r="D66" s="4">
        <f t="shared" si="4"/>
        <v>13284.7</v>
      </c>
      <c r="E66" s="4">
        <f t="shared" si="1"/>
        <v>93.947215818282118</v>
      </c>
    </row>
    <row r="67" spans="1:5" ht="63.75">
      <c r="A67" s="5" t="s">
        <v>195</v>
      </c>
      <c r="B67" s="6" t="s">
        <v>194</v>
      </c>
      <c r="C67" s="15">
        <v>14140.6</v>
      </c>
      <c r="D67" s="15">
        <v>13284.7</v>
      </c>
      <c r="E67" s="15">
        <f t="shared" si="1"/>
        <v>93.947215818282118</v>
      </c>
    </row>
    <row r="68" spans="1:5" ht="12.75">
      <c r="A68" s="2" t="s">
        <v>193</v>
      </c>
      <c r="B68" s="1" t="s">
        <v>192</v>
      </c>
      <c r="C68" s="12">
        <f>C69</f>
        <v>824.80000000000007</v>
      </c>
      <c r="D68" s="12">
        <f>D69</f>
        <v>1986.8</v>
      </c>
      <c r="E68" s="12">
        <f t="shared" ref="E68:E70" si="5">D68/C68*100</f>
        <v>240.8826382153249</v>
      </c>
    </row>
    <row r="69" spans="1:5" ht="12.75">
      <c r="A69" s="3" t="s">
        <v>191</v>
      </c>
      <c r="B69" s="7" t="s">
        <v>190</v>
      </c>
      <c r="C69" s="4">
        <f>C70+C71+C72+C73+C77+C76+C74+C75</f>
        <v>824.80000000000007</v>
      </c>
      <c r="D69" s="4">
        <f>D70+D71+D72+D73+D77+D76+D74+D75</f>
        <v>1986.8</v>
      </c>
      <c r="E69" s="4">
        <f t="shared" si="5"/>
        <v>240.8826382153249</v>
      </c>
    </row>
    <row r="70" spans="1:5" ht="25.5">
      <c r="A70" s="5" t="s">
        <v>189</v>
      </c>
      <c r="B70" s="6" t="s">
        <v>188</v>
      </c>
      <c r="C70" s="15">
        <v>68.5</v>
      </c>
      <c r="D70" s="15">
        <v>139.19999999999999</v>
      </c>
      <c r="E70" s="15">
        <f t="shared" si="5"/>
        <v>203.21167883211677</v>
      </c>
    </row>
    <row r="71" spans="1:5" ht="25.5">
      <c r="A71" s="5" t="s">
        <v>187</v>
      </c>
      <c r="B71" s="6" t="s">
        <v>186</v>
      </c>
      <c r="C71" s="15">
        <f>10.2-10.2</f>
        <v>0</v>
      </c>
      <c r="D71" s="15">
        <v>0</v>
      </c>
      <c r="E71" s="15">
        <v>0</v>
      </c>
    </row>
    <row r="72" spans="1:5" ht="12.75">
      <c r="A72" s="5" t="s">
        <v>185</v>
      </c>
      <c r="B72" s="6" t="s">
        <v>184</v>
      </c>
      <c r="C72" s="15">
        <v>118.1</v>
      </c>
      <c r="D72" s="15">
        <v>1070.3</v>
      </c>
      <c r="E72" s="15">
        <f>D72/C72*100</f>
        <v>906.26587637595253</v>
      </c>
    </row>
    <row r="73" spans="1:5" ht="12.75">
      <c r="A73" s="5" t="s">
        <v>183</v>
      </c>
      <c r="B73" s="6" t="s">
        <v>182</v>
      </c>
      <c r="C73" s="15">
        <v>0</v>
      </c>
      <c r="D73" s="15">
        <v>0</v>
      </c>
      <c r="E73" s="15">
        <v>0</v>
      </c>
    </row>
    <row r="74" spans="1:5" ht="12.75">
      <c r="A74" s="59" t="s">
        <v>320</v>
      </c>
      <c r="B74" s="6" t="s">
        <v>322</v>
      </c>
      <c r="C74" s="15">
        <v>635.20000000000005</v>
      </c>
      <c r="D74" s="15">
        <v>776.2</v>
      </c>
      <c r="E74" s="15">
        <v>0</v>
      </c>
    </row>
    <row r="75" spans="1:5" ht="12.75">
      <c r="A75" s="59" t="s">
        <v>321</v>
      </c>
      <c r="B75" s="6" t="s">
        <v>323</v>
      </c>
      <c r="C75" s="15">
        <v>3</v>
      </c>
      <c r="D75" s="15">
        <v>1.1000000000000001</v>
      </c>
      <c r="E75" s="15">
        <v>0</v>
      </c>
    </row>
    <row r="76" spans="1:5" ht="25.5">
      <c r="A76" s="5" t="s">
        <v>181</v>
      </c>
      <c r="B76" s="6" t="s">
        <v>180</v>
      </c>
      <c r="C76" s="15">
        <v>0</v>
      </c>
      <c r="D76" s="15">
        <v>0</v>
      </c>
      <c r="E76" s="15">
        <v>0</v>
      </c>
    </row>
    <row r="77" spans="1:5" ht="38.25">
      <c r="A77" s="5" t="s">
        <v>179</v>
      </c>
      <c r="B77" s="6" t="s">
        <v>178</v>
      </c>
      <c r="C77" s="15">
        <v>0</v>
      </c>
      <c r="D77" s="15">
        <v>0</v>
      </c>
      <c r="E77" s="15">
        <v>0</v>
      </c>
    </row>
    <row r="78" spans="1:5" ht="25.5">
      <c r="A78" s="2" t="s">
        <v>177</v>
      </c>
      <c r="B78" s="1" t="s">
        <v>176</v>
      </c>
      <c r="C78" s="12">
        <f>C79+C82</f>
        <v>3315</v>
      </c>
      <c r="D78" s="12">
        <f>D79+D82</f>
        <v>3327.2</v>
      </c>
      <c r="E78" s="12">
        <f t="shared" ref="E78:E107" si="6">D78/C78*100</f>
        <v>100.36802413273</v>
      </c>
    </row>
    <row r="79" spans="1:5" ht="12.75">
      <c r="A79" s="3" t="s">
        <v>175</v>
      </c>
      <c r="B79" s="7" t="s">
        <v>174</v>
      </c>
      <c r="C79" s="4">
        <f t="shared" ref="C79:D80" si="7">C80</f>
        <v>205</v>
      </c>
      <c r="D79" s="4">
        <f t="shared" si="7"/>
        <v>58.1</v>
      </c>
      <c r="E79" s="4">
        <f t="shared" si="6"/>
        <v>28.341463414634148</v>
      </c>
    </row>
    <row r="80" spans="1:5" ht="12.75">
      <c r="A80" s="3" t="s">
        <v>173</v>
      </c>
      <c r="B80" s="7" t="s">
        <v>172</v>
      </c>
      <c r="C80" s="4">
        <f t="shared" si="7"/>
        <v>205</v>
      </c>
      <c r="D80" s="4">
        <f t="shared" si="7"/>
        <v>58.1</v>
      </c>
      <c r="E80" s="4">
        <f t="shared" si="6"/>
        <v>28.341463414634148</v>
      </c>
    </row>
    <row r="81" spans="1:5" ht="25.5">
      <c r="A81" s="5" t="s">
        <v>171</v>
      </c>
      <c r="B81" s="6" t="s">
        <v>170</v>
      </c>
      <c r="C81" s="15">
        <v>205</v>
      </c>
      <c r="D81" s="15">
        <v>58.1</v>
      </c>
      <c r="E81" s="15">
        <f t="shared" si="6"/>
        <v>28.341463414634148</v>
      </c>
    </row>
    <row r="82" spans="1:5" ht="12.75">
      <c r="A82" s="3" t="s">
        <v>169</v>
      </c>
      <c r="B82" s="7" t="s">
        <v>168</v>
      </c>
      <c r="C82" s="4">
        <f t="shared" ref="C82:D83" si="8">SUM(C83)</f>
        <v>3110</v>
      </c>
      <c r="D82" s="4">
        <f t="shared" si="8"/>
        <v>3269.1</v>
      </c>
      <c r="E82" s="4">
        <f t="shared" si="6"/>
        <v>105.11575562700963</v>
      </c>
    </row>
    <row r="83" spans="1:5" s="8" customFormat="1" ht="12.75">
      <c r="A83" s="3" t="s">
        <v>167</v>
      </c>
      <c r="B83" s="7" t="s">
        <v>166</v>
      </c>
      <c r="C83" s="4">
        <f t="shared" si="8"/>
        <v>3110</v>
      </c>
      <c r="D83" s="4">
        <f t="shared" si="8"/>
        <v>3269.1</v>
      </c>
      <c r="E83" s="4">
        <f t="shared" si="6"/>
        <v>105.11575562700963</v>
      </c>
    </row>
    <row r="84" spans="1:5" ht="25.5">
      <c r="A84" s="5" t="s">
        <v>165</v>
      </c>
      <c r="B84" s="6" t="s">
        <v>164</v>
      </c>
      <c r="C84" s="15">
        <v>3110</v>
      </c>
      <c r="D84" s="15">
        <v>3269.1</v>
      </c>
      <c r="E84" s="15">
        <f t="shared" si="6"/>
        <v>105.11575562700963</v>
      </c>
    </row>
    <row r="85" spans="1:5" ht="25.5">
      <c r="A85" s="2" t="s">
        <v>163</v>
      </c>
      <c r="B85" s="1" t="s">
        <v>162</v>
      </c>
      <c r="C85" s="12">
        <f>C86+C89</f>
        <v>27941.800000000003</v>
      </c>
      <c r="D85" s="12">
        <f>D86+D89</f>
        <v>23785.599999999999</v>
      </c>
      <c r="E85" s="12">
        <f t="shared" si="6"/>
        <v>85.125510883336062</v>
      </c>
    </row>
    <row r="86" spans="1:5" ht="63.75">
      <c r="A86" s="3" t="s">
        <v>161</v>
      </c>
      <c r="B86" s="7" t="s">
        <v>160</v>
      </c>
      <c r="C86" s="4">
        <f t="shared" ref="C86:D87" si="9">C87</f>
        <v>27270.9</v>
      </c>
      <c r="D86" s="4">
        <f t="shared" si="9"/>
        <v>23416.6</v>
      </c>
      <c r="E86" s="4">
        <f t="shared" si="6"/>
        <v>85.866619730188575</v>
      </c>
    </row>
    <row r="87" spans="1:5" ht="76.5">
      <c r="A87" s="3" t="s">
        <v>159</v>
      </c>
      <c r="B87" s="7" t="s">
        <v>158</v>
      </c>
      <c r="C87" s="4">
        <f t="shared" si="9"/>
        <v>27270.9</v>
      </c>
      <c r="D87" s="4">
        <f t="shared" si="9"/>
        <v>23416.6</v>
      </c>
      <c r="E87" s="4">
        <f t="shared" si="6"/>
        <v>85.866619730188575</v>
      </c>
    </row>
    <row r="88" spans="1:5" ht="76.5">
      <c r="A88" s="5" t="s">
        <v>157</v>
      </c>
      <c r="B88" s="6" t="s">
        <v>156</v>
      </c>
      <c r="C88" s="15">
        <v>27270.9</v>
      </c>
      <c r="D88" s="15">
        <v>23416.6</v>
      </c>
      <c r="E88" s="15">
        <f t="shared" si="6"/>
        <v>85.866619730188575</v>
      </c>
    </row>
    <row r="89" spans="1:5" ht="25.5">
      <c r="A89" s="3" t="s">
        <v>155</v>
      </c>
      <c r="B89" s="7" t="s">
        <v>154</v>
      </c>
      <c r="C89" s="4">
        <f>C90+C92+C94</f>
        <v>670.9</v>
      </c>
      <c r="D89" s="4">
        <f>D90+D92+D94</f>
        <v>369</v>
      </c>
      <c r="E89" s="4">
        <f t="shared" si="6"/>
        <v>55.000745267551054</v>
      </c>
    </row>
    <row r="90" spans="1:5" ht="25.5">
      <c r="A90" s="3" t="s">
        <v>153</v>
      </c>
      <c r="B90" s="7" t="s">
        <v>152</v>
      </c>
      <c r="C90" s="4">
        <f>C91</f>
        <v>463.9</v>
      </c>
      <c r="D90" s="4">
        <f>D91</f>
        <v>251.2</v>
      </c>
      <c r="E90" s="15">
        <f t="shared" si="6"/>
        <v>54.149601207156714</v>
      </c>
    </row>
    <row r="91" spans="1:5" ht="38.25">
      <c r="A91" s="5" t="s">
        <v>151</v>
      </c>
      <c r="B91" s="6" t="s">
        <v>150</v>
      </c>
      <c r="C91" s="15">
        <v>463.9</v>
      </c>
      <c r="D91" s="15">
        <v>251.2</v>
      </c>
      <c r="E91" s="15">
        <f t="shared" si="6"/>
        <v>54.149601207156714</v>
      </c>
    </row>
    <row r="92" spans="1:5" ht="38.25">
      <c r="A92" s="3" t="s">
        <v>149</v>
      </c>
      <c r="B92" s="7" t="s">
        <v>148</v>
      </c>
      <c r="C92" s="4">
        <f>C93</f>
        <v>57.9</v>
      </c>
      <c r="D92" s="4">
        <f>D93</f>
        <v>43.4</v>
      </c>
      <c r="E92" s="4">
        <f t="shared" si="6"/>
        <v>74.95682210708118</v>
      </c>
    </row>
    <row r="93" spans="1:5" ht="38.25">
      <c r="A93" s="5" t="s">
        <v>147</v>
      </c>
      <c r="B93" s="6" t="s">
        <v>146</v>
      </c>
      <c r="C93" s="15">
        <v>57.9</v>
      </c>
      <c r="D93" s="15">
        <v>43.4</v>
      </c>
      <c r="E93" s="15">
        <f t="shared" si="6"/>
        <v>74.95682210708118</v>
      </c>
    </row>
    <row r="94" spans="1:5" ht="57.75" customHeight="1">
      <c r="A94" s="3" t="s">
        <v>144</v>
      </c>
      <c r="B94" s="7" t="s">
        <v>145</v>
      </c>
      <c r="C94" s="4">
        <f t="shared" ref="C94:D95" si="10">C95</f>
        <v>149.1</v>
      </c>
      <c r="D94" s="4">
        <f t="shared" si="10"/>
        <v>74.400000000000006</v>
      </c>
      <c r="E94" s="4">
        <f t="shared" si="6"/>
        <v>49.899396378269621</v>
      </c>
    </row>
    <row r="95" spans="1:5" ht="51">
      <c r="A95" s="3" t="s">
        <v>144</v>
      </c>
      <c r="B95" s="7" t="s">
        <v>143</v>
      </c>
      <c r="C95" s="4">
        <f t="shared" si="10"/>
        <v>149.1</v>
      </c>
      <c r="D95" s="4">
        <f t="shared" si="10"/>
        <v>74.400000000000006</v>
      </c>
      <c r="E95" s="4">
        <f t="shared" si="6"/>
        <v>49.899396378269621</v>
      </c>
    </row>
    <row r="96" spans="1:5" ht="72.75" customHeight="1">
      <c r="A96" s="5" t="s">
        <v>142</v>
      </c>
      <c r="B96" s="6" t="s">
        <v>141</v>
      </c>
      <c r="C96" s="15">
        <v>149.1</v>
      </c>
      <c r="D96" s="15">
        <v>74.400000000000006</v>
      </c>
      <c r="E96" s="15">
        <f t="shared" si="6"/>
        <v>49.899396378269621</v>
      </c>
    </row>
    <row r="97" spans="1:6" ht="12.75">
      <c r="A97" s="2" t="s">
        <v>140</v>
      </c>
      <c r="B97" s="1" t="s">
        <v>139</v>
      </c>
      <c r="C97" s="12">
        <f>C98+C112+C121+C108+C116+C118+C101+C120+C105+C102+C113</f>
        <v>10477.799999999999</v>
      </c>
      <c r="D97" s="12">
        <f>D98+D112+D121+D108+D116+D118+D101+D120+D105+D102+D113</f>
        <v>10674.900000000001</v>
      </c>
      <c r="E97" s="12">
        <f t="shared" si="6"/>
        <v>101.88112008246009</v>
      </c>
      <c r="F97" s="49"/>
    </row>
    <row r="98" spans="1:6" ht="25.5">
      <c r="A98" s="3" t="s">
        <v>138</v>
      </c>
      <c r="B98" s="7" t="s">
        <v>137</v>
      </c>
      <c r="C98" s="4">
        <f>C100+C99</f>
        <v>250</v>
      </c>
      <c r="D98" s="4">
        <f>D100+D99</f>
        <v>117.8</v>
      </c>
      <c r="E98" s="4">
        <f t="shared" si="6"/>
        <v>47.12</v>
      </c>
      <c r="F98" s="49"/>
    </row>
    <row r="99" spans="1:6" ht="63.75">
      <c r="A99" s="5" t="s">
        <v>136</v>
      </c>
      <c r="B99" s="6" t="s">
        <v>135</v>
      </c>
      <c r="C99" s="15">
        <v>200</v>
      </c>
      <c r="D99" s="15">
        <v>86.3</v>
      </c>
      <c r="E99" s="15">
        <f t="shared" si="6"/>
        <v>43.15</v>
      </c>
    </row>
    <row r="100" spans="1:6" ht="51">
      <c r="A100" s="5" t="s">
        <v>134</v>
      </c>
      <c r="B100" s="6" t="s">
        <v>133</v>
      </c>
      <c r="C100" s="15">
        <v>50</v>
      </c>
      <c r="D100" s="15">
        <v>31.5</v>
      </c>
      <c r="E100" s="15">
        <f t="shared" si="6"/>
        <v>63</v>
      </c>
    </row>
    <row r="101" spans="1:6" ht="51">
      <c r="A101" s="3" t="s">
        <v>132</v>
      </c>
      <c r="B101" s="23" t="s">
        <v>131</v>
      </c>
      <c r="C101" s="4">
        <v>300</v>
      </c>
      <c r="D101" s="4">
        <v>194.2</v>
      </c>
      <c r="E101" s="4">
        <f t="shared" si="6"/>
        <v>64.733333333333334</v>
      </c>
    </row>
    <row r="102" spans="1:6" ht="51">
      <c r="A102" s="3" t="s">
        <v>304</v>
      </c>
      <c r="B102" s="7" t="s">
        <v>305</v>
      </c>
      <c r="C102" s="4">
        <f>C103+C104</f>
        <v>140</v>
      </c>
      <c r="D102" s="4">
        <f>D103+D104</f>
        <v>236.2</v>
      </c>
      <c r="E102" s="4">
        <f t="shared" si="6"/>
        <v>168.71428571428569</v>
      </c>
    </row>
    <row r="103" spans="1:6" ht="51">
      <c r="A103" s="5" t="s">
        <v>306</v>
      </c>
      <c r="B103" s="6" t="s">
        <v>307</v>
      </c>
      <c r="C103" s="15">
        <v>40</v>
      </c>
      <c r="D103" s="15">
        <v>210.2</v>
      </c>
      <c r="E103" s="15">
        <f t="shared" si="6"/>
        <v>525.5</v>
      </c>
    </row>
    <row r="104" spans="1:6" ht="38.25">
      <c r="A104" s="5" t="s">
        <v>308</v>
      </c>
      <c r="B104" s="6" t="s">
        <v>130</v>
      </c>
      <c r="C104" s="15">
        <v>100</v>
      </c>
      <c r="D104" s="15">
        <v>26</v>
      </c>
      <c r="E104" s="15">
        <f t="shared" si="6"/>
        <v>26</v>
      </c>
    </row>
    <row r="105" spans="1:6" ht="20.25" customHeight="1">
      <c r="A105" s="3" t="s">
        <v>129</v>
      </c>
      <c r="B105" s="7" t="s">
        <v>128</v>
      </c>
      <c r="C105" s="4">
        <f t="shared" ref="C105:D106" si="11">C106</f>
        <v>16.8</v>
      </c>
      <c r="D105" s="4">
        <f t="shared" si="11"/>
        <v>30.2</v>
      </c>
      <c r="E105" s="4">
        <f t="shared" si="6"/>
        <v>179.76190476190476</v>
      </c>
    </row>
    <row r="106" spans="1:6" ht="42" customHeight="1">
      <c r="A106" s="3" t="s">
        <v>127</v>
      </c>
      <c r="B106" s="7" t="s">
        <v>126</v>
      </c>
      <c r="C106" s="4">
        <f t="shared" si="11"/>
        <v>16.8</v>
      </c>
      <c r="D106" s="4">
        <f t="shared" si="11"/>
        <v>30.2</v>
      </c>
      <c r="E106" s="4">
        <f t="shared" si="6"/>
        <v>179.76190476190476</v>
      </c>
    </row>
    <row r="107" spans="1:6" ht="41.25" customHeight="1">
      <c r="A107" s="5" t="s">
        <v>125</v>
      </c>
      <c r="B107" s="6" t="s">
        <v>124</v>
      </c>
      <c r="C107" s="15">
        <v>16.8</v>
      </c>
      <c r="D107" s="15">
        <v>30.2</v>
      </c>
      <c r="E107" s="15">
        <f t="shared" si="6"/>
        <v>179.76190476190476</v>
      </c>
    </row>
    <row r="108" spans="1:6" ht="89.25">
      <c r="A108" s="3" t="s">
        <v>123</v>
      </c>
      <c r="B108" s="23" t="s">
        <v>122</v>
      </c>
      <c r="C108" s="4">
        <f>C109+C110+C111</f>
        <v>1271.5</v>
      </c>
      <c r="D108" s="4">
        <f>D109+D110+D111</f>
        <v>1397.8</v>
      </c>
      <c r="E108" s="4">
        <f t="shared" ref="E108:E115" si="12">D108/C108*100</f>
        <v>109.93314982304365</v>
      </c>
      <c r="F108" s="41"/>
    </row>
    <row r="109" spans="1:6" ht="32.25" customHeight="1">
      <c r="A109" s="5" t="s">
        <v>121</v>
      </c>
      <c r="B109" s="25" t="s">
        <v>120</v>
      </c>
      <c r="C109" s="15">
        <v>137</v>
      </c>
      <c r="D109" s="15">
        <v>126.3</v>
      </c>
      <c r="E109" s="15">
        <f t="shared" si="12"/>
        <v>92.189781021897815</v>
      </c>
    </row>
    <row r="110" spans="1:6" ht="25.5">
      <c r="A110" s="5" t="s">
        <v>119</v>
      </c>
      <c r="B110" s="25" t="s">
        <v>118</v>
      </c>
      <c r="C110" s="15">
        <v>1089.5</v>
      </c>
      <c r="D110" s="15">
        <v>1186.5</v>
      </c>
      <c r="E110" s="15">
        <f t="shared" si="12"/>
        <v>108.90316659017898</v>
      </c>
      <c r="F110" s="41"/>
    </row>
    <row r="111" spans="1:6" ht="25.5">
      <c r="A111" s="5" t="s">
        <v>117</v>
      </c>
      <c r="B111" s="25" t="s">
        <v>116</v>
      </c>
      <c r="C111" s="15">
        <v>45</v>
      </c>
      <c r="D111" s="15">
        <v>85</v>
      </c>
      <c r="E111" s="15">
        <f t="shared" si="12"/>
        <v>188.88888888888889</v>
      </c>
    </row>
    <row r="112" spans="1:6" s="8" customFormat="1" ht="41.25" customHeight="1">
      <c r="A112" s="3" t="s">
        <v>115</v>
      </c>
      <c r="B112" s="7" t="s">
        <v>114</v>
      </c>
      <c r="C112" s="4">
        <v>1001.5</v>
      </c>
      <c r="D112" s="4">
        <v>622</v>
      </c>
      <c r="E112" s="4">
        <f t="shared" si="12"/>
        <v>62.106839740389418</v>
      </c>
    </row>
    <row r="113" spans="1:6" s="8" customFormat="1" ht="25.5">
      <c r="A113" s="3" t="s">
        <v>113</v>
      </c>
      <c r="B113" s="7" t="s">
        <v>112</v>
      </c>
      <c r="C113" s="4">
        <f>C114+C115</f>
        <v>700</v>
      </c>
      <c r="D113" s="4">
        <f>D114+D115</f>
        <v>748.8</v>
      </c>
      <c r="E113" s="4">
        <f t="shared" si="12"/>
        <v>106.97142857142856</v>
      </c>
    </row>
    <row r="114" spans="1:6" s="8" customFormat="1" ht="44.25" customHeight="1">
      <c r="A114" s="18" t="s">
        <v>111</v>
      </c>
      <c r="B114" s="6" t="s">
        <v>110</v>
      </c>
      <c r="C114" s="15">
        <v>100</v>
      </c>
      <c r="D114" s="15">
        <v>61</v>
      </c>
      <c r="E114" s="15">
        <f t="shared" si="12"/>
        <v>61</v>
      </c>
    </row>
    <row r="115" spans="1:6" ht="25.5">
      <c r="A115" s="18" t="s">
        <v>109</v>
      </c>
      <c r="B115" s="6" t="s">
        <v>108</v>
      </c>
      <c r="C115" s="15">
        <v>600</v>
      </c>
      <c r="D115" s="15">
        <v>687.8</v>
      </c>
      <c r="E115" s="15">
        <f t="shared" si="12"/>
        <v>114.63333333333333</v>
      </c>
      <c r="F115" s="41"/>
    </row>
    <row r="116" spans="1:6" ht="51">
      <c r="A116" s="3" t="s">
        <v>107</v>
      </c>
      <c r="B116" s="7" t="s">
        <v>106</v>
      </c>
      <c r="C116" s="4">
        <f>C117</f>
        <v>0</v>
      </c>
      <c r="D116" s="4">
        <f>D117</f>
        <v>161</v>
      </c>
      <c r="E116" s="15">
        <v>0</v>
      </c>
    </row>
    <row r="117" spans="1:6" s="8" customFormat="1" ht="56.25" customHeight="1">
      <c r="A117" s="5" t="s">
        <v>105</v>
      </c>
      <c r="B117" s="6" t="s">
        <v>104</v>
      </c>
      <c r="C117" s="15">
        <v>0</v>
      </c>
      <c r="D117" s="15">
        <v>161</v>
      </c>
      <c r="E117" s="15">
        <v>0</v>
      </c>
    </row>
    <row r="118" spans="1:6" ht="51">
      <c r="A118" s="3" t="s">
        <v>103</v>
      </c>
      <c r="B118" s="7" t="s">
        <v>102</v>
      </c>
      <c r="C118" s="4">
        <f>C119</f>
        <v>225.9</v>
      </c>
      <c r="D118" s="4">
        <f>D119</f>
        <v>471.1</v>
      </c>
      <c r="E118" s="4">
        <f>D118/C118*100</f>
        <v>208.54360336432052</v>
      </c>
    </row>
    <row r="119" spans="1:6" ht="63.75">
      <c r="A119" s="5" t="s">
        <v>101</v>
      </c>
      <c r="B119" s="6" t="s">
        <v>100</v>
      </c>
      <c r="C119" s="15">
        <v>225.9</v>
      </c>
      <c r="D119" s="15">
        <v>471.1</v>
      </c>
      <c r="E119" s="15">
        <f>D119/C119*100</f>
        <v>208.54360336432052</v>
      </c>
    </row>
    <row r="120" spans="1:6" s="8" customFormat="1" ht="51">
      <c r="A120" s="3" t="s">
        <v>99</v>
      </c>
      <c r="B120" s="7" t="s">
        <v>98</v>
      </c>
      <c r="C120" s="4">
        <v>818</v>
      </c>
      <c r="D120" s="4">
        <v>1087.0999999999999</v>
      </c>
      <c r="E120" s="4">
        <f>D120/C120*100</f>
        <v>132.89731051344742</v>
      </c>
      <c r="F120" s="41"/>
    </row>
    <row r="121" spans="1:6" s="8" customFormat="1" ht="25.5">
      <c r="A121" s="3" t="s">
        <v>97</v>
      </c>
      <c r="B121" s="7" t="s">
        <v>96</v>
      </c>
      <c r="C121" s="4">
        <f>C122</f>
        <v>5754.1</v>
      </c>
      <c r="D121" s="4">
        <f>D122</f>
        <v>5608.7</v>
      </c>
      <c r="E121" s="4">
        <f>D121/C121*100</f>
        <v>97.473106133018177</v>
      </c>
    </row>
    <row r="122" spans="1:6" ht="38.25">
      <c r="A122" s="5" t="s">
        <v>95</v>
      </c>
      <c r="B122" s="6" t="s">
        <v>94</v>
      </c>
      <c r="C122" s="15">
        <v>5754.1</v>
      </c>
      <c r="D122" s="15">
        <v>5608.7</v>
      </c>
      <c r="E122" s="15">
        <f>D122/C122*100</f>
        <v>97.473106133018177</v>
      </c>
      <c r="F122" s="41"/>
    </row>
    <row r="123" spans="1:6" ht="21.75" customHeight="1">
      <c r="A123" s="2" t="s">
        <v>93</v>
      </c>
      <c r="B123" s="28" t="s">
        <v>92</v>
      </c>
      <c r="C123" s="12">
        <f>C126+C124</f>
        <v>0</v>
      </c>
      <c r="D123" s="12">
        <f>D126+D124</f>
        <v>78.699999999999989</v>
      </c>
      <c r="E123" s="12">
        <v>0</v>
      </c>
    </row>
    <row r="124" spans="1:6" ht="12.75">
      <c r="A124" s="3" t="s">
        <v>309</v>
      </c>
      <c r="B124" s="29" t="s">
        <v>310</v>
      </c>
      <c r="C124" s="4">
        <f>C125</f>
        <v>0</v>
      </c>
      <c r="D124" s="4">
        <f>D125</f>
        <v>3.6</v>
      </c>
      <c r="E124" s="4">
        <v>0</v>
      </c>
    </row>
    <row r="125" spans="1:6" ht="25.5">
      <c r="A125" s="3" t="s">
        <v>311</v>
      </c>
      <c r="B125" s="29" t="s">
        <v>312</v>
      </c>
      <c r="C125" s="4">
        <v>0</v>
      </c>
      <c r="D125" s="4">
        <v>3.6</v>
      </c>
      <c r="E125" s="4">
        <v>0</v>
      </c>
    </row>
    <row r="126" spans="1:6" ht="12.75">
      <c r="A126" s="3" t="s">
        <v>91</v>
      </c>
      <c r="B126" s="29" t="s">
        <v>90</v>
      </c>
      <c r="C126" s="4">
        <f>C127</f>
        <v>0</v>
      </c>
      <c r="D126" s="4">
        <f>D127</f>
        <v>75.099999999999994</v>
      </c>
      <c r="E126" s="15">
        <v>0</v>
      </c>
    </row>
    <row r="127" spans="1:6" ht="12.75">
      <c r="A127" s="5" t="s">
        <v>89</v>
      </c>
      <c r="B127" s="30" t="s">
        <v>88</v>
      </c>
      <c r="C127" s="15">
        <v>0</v>
      </c>
      <c r="D127" s="15">
        <v>75.099999999999994</v>
      </c>
      <c r="E127" s="4">
        <v>0</v>
      </c>
    </row>
    <row r="128" spans="1:6" ht="25.5" customHeight="1">
      <c r="A128" s="2" t="s">
        <v>87</v>
      </c>
      <c r="B128" s="1" t="s">
        <v>86</v>
      </c>
      <c r="C128" s="12">
        <f>C129+C168+C175+C171</f>
        <v>2420251</v>
      </c>
      <c r="D128" s="12">
        <f>D129+D168+D175+D171</f>
        <v>1604908.7000000002</v>
      </c>
      <c r="E128" s="12">
        <f t="shared" ref="E128:E136" si="13">D128/C128*100</f>
        <v>66.311663542335069</v>
      </c>
    </row>
    <row r="129" spans="1:5" ht="25.5">
      <c r="A129" s="3" t="s">
        <v>85</v>
      </c>
      <c r="B129" s="7" t="s">
        <v>84</v>
      </c>
      <c r="C129" s="4">
        <f>C130+C137+C152+C165</f>
        <v>2368181.7999999998</v>
      </c>
      <c r="D129" s="4">
        <f>D130+D137+D152+D165</f>
        <v>1607831.1</v>
      </c>
      <c r="E129" s="4">
        <f t="shared" si="13"/>
        <v>67.893060406088765</v>
      </c>
    </row>
    <row r="130" spans="1:5" ht="32.25" customHeight="1">
      <c r="A130" s="2" t="s">
        <v>83</v>
      </c>
      <c r="B130" s="1" t="s">
        <v>82</v>
      </c>
      <c r="C130" s="12">
        <f>C131+C133+C135</f>
        <v>485274</v>
      </c>
      <c r="D130" s="12">
        <f>D131+D133+D135</f>
        <v>384002.2</v>
      </c>
      <c r="E130" s="12">
        <f t="shared" si="13"/>
        <v>79.131006400507758</v>
      </c>
    </row>
    <row r="131" spans="1:5" ht="12.75">
      <c r="A131" s="3" t="s">
        <v>81</v>
      </c>
      <c r="B131" s="7" t="s">
        <v>80</v>
      </c>
      <c r="C131" s="4">
        <f>SUM(C132:C132)</f>
        <v>450003</v>
      </c>
      <c r="D131" s="4">
        <f>SUM(D132:D132)</f>
        <v>360002.4</v>
      </c>
      <c r="E131" s="4">
        <f t="shared" si="13"/>
        <v>80</v>
      </c>
    </row>
    <row r="132" spans="1:5" ht="25.5">
      <c r="A132" s="5" t="s">
        <v>79</v>
      </c>
      <c r="B132" s="6" t="s">
        <v>78</v>
      </c>
      <c r="C132" s="15">
        <v>450003</v>
      </c>
      <c r="D132" s="15">
        <v>360002.4</v>
      </c>
      <c r="E132" s="15">
        <f t="shared" si="13"/>
        <v>80</v>
      </c>
    </row>
    <row r="133" spans="1:5" s="8" customFormat="1" ht="25.5">
      <c r="A133" s="3" t="s">
        <v>77</v>
      </c>
      <c r="B133" s="7" t="s">
        <v>76</v>
      </c>
      <c r="C133" s="4">
        <f>SUM(C134)</f>
        <v>17499.7</v>
      </c>
      <c r="D133" s="4">
        <f>SUM(D134)</f>
        <v>13999.8</v>
      </c>
      <c r="E133" s="4">
        <f t="shared" si="13"/>
        <v>80.000228575346995</v>
      </c>
    </row>
    <row r="134" spans="1:5" ht="25.5">
      <c r="A134" s="5" t="s">
        <v>75</v>
      </c>
      <c r="B134" s="6" t="s">
        <v>74</v>
      </c>
      <c r="C134" s="15">
        <v>17499.7</v>
      </c>
      <c r="D134" s="15">
        <v>13999.8</v>
      </c>
      <c r="E134" s="15">
        <f t="shared" si="13"/>
        <v>80.000228575346995</v>
      </c>
    </row>
    <row r="135" spans="1:5" ht="12.75">
      <c r="A135" s="3" t="s">
        <v>73</v>
      </c>
      <c r="B135" s="7" t="s">
        <v>72</v>
      </c>
      <c r="C135" s="4">
        <f>SUM(C136)</f>
        <v>17771.3</v>
      </c>
      <c r="D135" s="4">
        <f>SUM(D136)</f>
        <v>10000</v>
      </c>
      <c r="E135" s="4">
        <f t="shared" si="13"/>
        <v>56.270503564736408</v>
      </c>
    </row>
    <row r="136" spans="1:5" ht="12.75">
      <c r="A136" s="5" t="s">
        <v>71</v>
      </c>
      <c r="B136" s="6" t="s">
        <v>70</v>
      </c>
      <c r="C136" s="15">
        <v>17771.3</v>
      </c>
      <c r="D136" s="15">
        <v>10000</v>
      </c>
      <c r="E136" s="15">
        <f t="shared" si="13"/>
        <v>56.270503564736408</v>
      </c>
    </row>
    <row r="137" spans="1:5" ht="34.5" customHeight="1">
      <c r="A137" s="2" t="s">
        <v>69</v>
      </c>
      <c r="B137" s="1" t="s">
        <v>68</v>
      </c>
      <c r="C137" s="12">
        <f>C142+C150+C138+C140+C146+C148+C144</f>
        <v>557213.70000000007</v>
      </c>
      <c r="D137" s="12">
        <f>D142+D150+D138+D140+D146+D148+D144</f>
        <v>280168.59999999998</v>
      </c>
      <c r="E137" s="12">
        <f>D137/C137*100</f>
        <v>50.280278464079387</v>
      </c>
    </row>
    <row r="138" spans="1:5" ht="51">
      <c r="A138" s="19" t="s">
        <v>67</v>
      </c>
      <c r="B138" s="31" t="s">
        <v>66</v>
      </c>
      <c r="C138" s="24">
        <f>SUM(C139)</f>
        <v>23003.8</v>
      </c>
      <c r="D138" s="24">
        <f>SUM(D139)</f>
        <v>22941.4</v>
      </c>
      <c r="E138" s="4">
        <f>D138/C138*100</f>
        <v>99.728740468966009</v>
      </c>
    </row>
    <row r="139" spans="1:5" ht="51">
      <c r="A139" s="5" t="s">
        <v>65</v>
      </c>
      <c r="B139" s="6" t="s">
        <v>64</v>
      </c>
      <c r="C139" s="15">
        <v>23003.8</v>
      </c>
      <c r="D139" s="15">
        <v>22941.4</v>
      </c>
      <c r="E139" s="15">
        <f>D139/C139*100</f>
        <v>99.728740468966009</v>
      </c>
    </row>
    <row r="140" spans="1:5" ht="19.5" customHeight="1">
      <c r="A140" s="3" t="s">
        <v>63</v>
      </c>
      <c r="B140" s="31" t="s">
        <v>62</v>
      </c>
      <c r="C140" s="4">
        <f>C141</f>
        <v>0</v>
      </c>
      <c r="D140" s="4">
        <f>D141</f>
        <v>0</v>
      </c>
      <c r="E140" s="15">
        <v>0</v>
      </c>
    </row>
    <row r="141" spans="1:5" ht="25.5">
      <c r="A141" s="5" t="s">
        <v>61</v>
      </c>
      <c r="B141" s="6" t="s">
        <v>60</v>
      </c>
      <c r="C141" s="15">
        <v>0</v>
      </c>
      <c r="D141" s="15">
        <v>0</v>
      </c>
      <c r="E141" s="15">
        <v>0</v>
      </c>
    </row>
    <row r="142" spans="1:5" ht="33" customHeight="1">
      <c r="A142" s="3" t="s">
        <v>59</v>
      </c>
      <c r="B142" s="7" t="s">
        <v>58</v>
      </c>
      <c r="C142" s="4">
        <f>C143</f>
        <v>10063.1</v>
      </c>
      <c r="D142" s="4">
        <f>D143</f>
        <v>7785.7</v>
      </c>
      <c r="E142" s="4">
        <f t="shared" ref="E142:E156" si="14">D142/C142*100</f>
        <v>77.368802853991312</v>
      </c>
    </row>
    <row r="143" spans="1:5" ht="34.5" customHeight="1">
      <c r="A143" s="5" t="s">
        <v>57</v>
      </c>
      <c r="B143" s="6" t="s">
        <v>56</v>
      </c>
      <c r="C143" s="15">
        <v>10063.1</v>
      </c>
      <c r="D143" s="15">
        <v>7785.7</v>
      </c>
      <c r="E143" s="15">
        <f t="shared" si="14"/>
        <v>77.368802853991312</v>
      </c>
    </row>
    <row r="144" spans="1:5" ht="34.5" customHeight="1">
      <c r="A144" s="53" t="s">
        <v>324</v>
      </c>
      <c r="B144" s="54" t="s">
        <v>325</v>
      </c>
      <c r="C144" s="55">
        <f>C145</f>
        <v>9401</v>
      </c>
      <c r="D144" s="55">
        <f>D145</f>
        <v>6062.3</v>
      </c>
      <c r="E144" s="15">
        <f t="shared" si="14"/>
        <v>64.48569301138177</v>
      </c>
    </row>
    <row r="145" spans="1:7" ht="34.5" customHeight="1">
      <c r="A145" s="5" t="s">
        <v>327</v>
      </c>
      <c r="B145" s="56" t="s">
        <v>326</v>
      </c>
      <c r="C145" s="15">
        <v>9401</v>
      </c>
      <c r="D145" s="15">
        <v>6062.3</v>
      </c>
      <c r="E145" s="15">
        <f t="shared" si="14"/>
        <v>64.48569301138177</v>
      </c>
      <c r="G145" s="51"/>
    </row>
    <row r="146" spans="1:7" ht="12.75">
      <c r="A146" s="3" t="s">
        <v>55</v>
      </c>
      <c r="B146" s="7" t="s">
        <v>54</v>
      </c>
      <c r="C146" s="4">
        <f>C147</f>
        <v>77.8</v>
      </c>
      <c r="D146" s="4">
        <f>D147</f>
        <v>0</v>
      </c>
      <c r="E146" s="4">
        <f t="shared" si="14"/>
        <v>0</v>
      </c>
    </row>
    <row r="147" spans="1:7" ht="25.5">
      <c r="A147" s="5" t="s">
        <v>313</v>
      </c>
      <c r="B147" s="6" t="s">
        <v>53</v>
      </c>
      <c r="C147" s="15">
        <v>77.8</v>
      </c>
      <c r="D147" s="15">
        <v>0</v>
      </c>
      <c r="E147" s="15">
        <f t="shared" si="14"/>
        <v>0</v>
      </c>
    </row>
    <row r="148" spans="1:7" ht="38.25">
      <c r="A148" s="3" t="s">
        <v>314</v>
      </c>
      <c r="B148" s="7" t="s">
        <v>315</v>
      </c>
      <c r="C148" s="4">
        <f>C149</f>
        <v>14001.6</v>
      </c>
      <c r="D148" s="4">
        <f>D149</f>
        <v>217.8</v>
      </c>
      <c r="E148" s="4">
        <f t="shared" si="14"/>
        <v>1.55553651011313</v>
      </c>
    </row>
    <row r="149" spans="1:7" ht="51">
      <c r="A149" s="5" t="s">
        <v>316</v>
      </c>
      <c r="B149" s="6" t="s">
        <v>317</v>
      </c>
      <c r="C149" s="15">
        <v>14001.6</v>
      </c>
      <c r="D149" s="15">
        <v>217.8</v>
      </c>
      <c r="E149" s="15">
        <f t="shared" si="14"/>
        <v>1.55553651011313</v>
      </c>
    </row>
    <row r="150" spans="1:7" ht="12.75">
      <c r="A150" s="3" t="s">
        <v>52</v>
      </c>
      <c r="B150" s="7" t="s">
        <v>51</v>
      </c>
      <c r="C150" s="4">
        <f>C151</f>
        <v>500666.4</v>
      </c>
      <c r="D150" s="4">
        <f>D151</f>
        <v>243161.4</v>
      </c>
      <c r="E150" s="4">
        <f t="shared" si="14"/>
        <v>48.567549170465604</v>
      </c>
    </row>
    <row r="151" spans="1:7" ht="12.75">
      <c r="A151" s="5" t="s">
        <v>50</v>
      </c>
      <c r="B151" s="6" t="s">
        <v>49</v>
      </c>
      <c r="C151" s="15">
        <v>500666.4</v>
      </c>
      <c r="D151" s="15">
        <v>243161.4</v>
      </c>
      <c r="E151" s="15">
        <f t="shared" si="14"/>
        <v>48.567549170465604</v>
      </c>
    </row>
    <row r="152" spans="1:7" ht="36" customHeight="1">
      <c r="A152" s="2" t="s">
        <v>48</v>
      </c>
      <c r="B152" s="1" t="s">
        <v>47</v>
      </c>
      <c r="C152" s="12">
        <f>SUM(C153+C155+C157+C159+C161+C163)</f>
        <v>1283742.3</v>
      </c>
      <c r="D152" s="12">
        <f>SUM(D153+D155+D157+D159+D161+D163)</f>
        <v>910281.2</v>
      </c>
      <c r="E152" s="12">
        <f t="shared" si="14"/>
        <v>70.908405838149918</v>
      </c>
    </row>
    <row r="153" spans="1:7" ht="25.5">
      <c r="A153" s="3" t="s">
        <v>46</v>
      </c>
      <c r="B153" s="7" t="s">
        <v>45</v>
      </c>
      <c r="C153" s="4">
        <f>SUM(C154)</f>
        <v>1220119.8</v>
      </c>
      <c r="D153" s="4">
        <f>SUM(D154)</f>
        <v>862449.6</v>
      </c>
      <c r="E153" s="4">
        <f t="shared" si="14"/>
        <v>70.685649064952472</v>
      </c>
    </row>
    <row r="154" spans="1:7" ht="25.5">
      <c r="A154" s="5" t="s">
        <v>44</v>
      </c>
      <c r="B154" s="6" t="s">
        <v>43</v>
      </c>
      <c r="C154" s="15">
        <v>1220119.8</v>
      </c>
      <c r="D154" s="15">
        <v>862449.6</v>
      </c>
      <c r="E154" s="15">
        <f t="shared" si="14"/>
        <v>70.685649064952472</v>
      </c>
    </row>
    <row r="155" spans="1:7" ht="51">
      <c r="A155" s="3" t="s">
        <v>42</v>
      </c>
      <c r="B155" s="7" t="s">
        <v>41</v>
      </c>
      <c r="C155" s="4">
        <f>C156</f>
        <v>31924</v>
      </c>
      <c r="D155" s="4">
        <f>D156</f>
        <v>19130</v>
      </c>
      <c r="E155" s="4">
        <f t="shared" si="14"/>
        <v>59.923568475128434</v>
      </c>
    </row>
    <row r="156" spans="1:7" ht="63.75">
      <c r="A156" s="5" t="s">
        <v>40</v>
      </c>
      <c r="B156" s="6" t="s">
        <v>39</v>
      </c>
      <c r="C156" s="15">
        <v>31924</v>
      </c>
      <c r="D156" s="15">
        <v>19130</v>
      </c>
      <c r="E156" s="15">
        <f t="shared" si="14"/>
        <v>59.923568475128434</v>
      </c>
    </row>
    <row r="157" spans="1:7" ht="51">
      <c r="A157" s="3" t="s">
        <v>38</v>
      </c>
      <c r="B157" s="7" t="s">
        <v>37</v>
      </c>
      <c r="C157" s="4">
        <f>C158</f>
        <v>24095.200000000001</v>
      </c>
      <c r="D157" s="4">
        <f>D158</f>
        <v>24095.200000000001</v>
      </c>
      <c r="E157" s="4">
        <f t="shared" ref="E157:E170" si="15">D157/C157*100</f>
        <v>100</v>
      </c>
    </row>
    <row r="158" spans="1:7" ht="51">
      <c r="A158" s="5" t="s">
        <v>36</v>
      </c>
      <c r="B158" s="6" t="s">
        <v>35</v>
      </c>
      <c r="C158" s="15">
        <v>24095.200000000001</v>
      </c>
      <c r="D158" s="15">
        <v>24095.200000000001</v>
      </c>
      <c r="E158" s="15">
        <f t="shared" si="15"/>
        <v>100</v>
      </c>
    </row>
    <row r="159" spans="1:7" ht="38.25">
      <c r="A159" s="3" t="s">
        <v>34</v>
      </c>
      <c r="B159" s="7" t="s">
        <v>33</v>
      </c>
      <c r="C159" s="4">
        <f>C160</f>
        <v>62</v>
      </c>
      <c r="D159" s="4">
        <f>D160</f>
        <v>7</v>
      </c>
      <c r="E159" s="4">
        <f t="shared" si="15"/>
        <v>11.29032258064516</v>
      </c>
    </row>
    <row r="160" spans="1:7" ht="51">
      <c r="A160" s="5" t="s">
        <v>32</v>
      </c>
      <c r="B160" s="6" t="s">
        <v>31</v>
      </c>
      <c r="C160" s="15">
        <v>62</v>
      </c>
      <c r="D160" s="15">
        <v>7</v>
      </c>
      <c r="E160" s="15">
        <f t="shared" si="15"/>
        <v>11.29032258064516</v>
      </c>
    </row>
    <row r="161" spans="1:5" ht="63.75">
      <c r="A161" s="3" t="s">
        <v>30</v>
      </c>
      <c r="B161" s="7" t="s">
        <v>29</v>
      </c>
      <c r="C161" s="4">
        <f>SUM(C162)</f>
        <v>840.3</v>
      </c>
      <c r="D161" s="4">
        <f>SUM(D162)</f>
        <v>0</v>
      </c>
      <c r="E161" s="4">
        <f t="shared" si="15"/>
        <v>0</v>
      </c>
    </row>
    <row r="162" spans="1:5" ht="63.75">
      <c r="A162" s="5" t="s">
        <v>28</v>
      </c>
      <c r="B162" s="6" t="s">
        <v>27</v>
      </c>
      <c r="C162" s="15">
        <v>840.3</v>
      </c>
      <c r="D162" s="15">
        <v>0</v>
      </c>
      <c r="E162" s="15">
        <f t="shared" si="15"/>
        <v>0</v>
      </c>
    </row>
    <row r="163" spans="1:5" ht="25.5">
      <c r="A163" s="3" t="s">
        <v>26</v>
      </c>
      <c r="B163" s="7" t="s">
        <v>25</v>
      </c>
      <c r="C163" s="4">
        <f>C164</f>
        <v>6701</v>
      </c>
      <c r="D163" s="4">
        <f>D164</f>
        <v>4599.3999999999996</v>
      </c>
      <c r="E163" s="4">
        <f t="shared" si="15"/>
        <v>68.637516788539017</v>
      </c>
    </row>
    <row r="164" spans="1:5" ht="25.5">
      <c r="A164" s="5" t="s">
        <v>24</v>
      </c>
      <c r="B164" s="6" t="s">
        <v>23</v>
      </c>
      <c r="C164" s="15">
        <v>6701</v>
      </c>
      <c r="D164" s="15">
        <v>4599.3999999999996</v>
      </c>
      <c r="E164" s="15">
        <f t="shared" si="15"/>
        <v>68.637516788539017</v>
      </c>
    </row>
    <row r="165" spans="1:5" ht="21.75" customHeight="1">
      <c r="A165" s="2" t="s">
        <v>22</v>
      </c>
      <c r="B165" s="1" t="s">
        <v>21</v>
      </c>
      <c r="C165" s="12">
        <f>C166</f>
        <v>41951.8</v>
      </c>
      <c r="D165" s="12">
        <f>D166</f>
        <v>33379.1</v>
      </c>
      <c r="E165" s="32">
        <f t="shared" si="15"/>
        <v>79.565358339809009</v>
      </c>
    </row>
    <row r="166" spans="1:5" ht="12.75">
      <c r="A166" s="3" t="s">
        <v>20</v>
      </c>
      <c r="B166" s="7" t="s">
        <v>19</v>
      </c>
      <c r="C166" s="4">
        <f>SUM(C167)</f>
        <v>41951.8</v>
      </c>
      <c r="D166" s="4">
        <f>SUM(D167)</f>
        <v>33379.1</v>
      </c>
      <c r="E166" s="4">
        <f t="shared" si="15"/>
        <v>79.565358339809009</v>
      </c>
    </row>
    <row r="167" spans="1:5" ht="25.5">
      <c r="A167" s="5" t="s">
        <v>18</v>
      </c>
      <c r="B167" s="33" t="s">
        <v>17</v>
      </c>
      <c r="C167" s="15">
        <v>41951.8</v>
      </c>
      <c r="D167" s="15">
        <v>33379.1</v>
      </c>
      <c r="E167" s="15">
        <f t="shared" si="15"/>
        <v>79.565358339809009</v>
      </c>
    </row>
    <row r="168" spans="1:5" ht="24" customHeight="1">
      <c r="A168" s="2" t="s">
        <v>16</v>
      </c>
      <c r="B168" s="1" t="s">
        <v>15</v>
      </c>
      <c r="C168" s="12">
        <f>C169</f>
        <v>55126.6</v>
      </c>
      <c r="D168" s="12">
        <f>D169</f>
        <v>171.6</v>
      </c>
      <c r="E168" s="12">
        <f t="shared" si="15"/>
        <v>0.31128348202138351</v>
      </c>
    </row>
    <row r="169" spans="1:5" ht="12.75">
      <c r="A169" s="3" t="s">
        <v>14</v>
      </c>
      <c r="B169" s="7" t="s">
        <v>13</v>
      </c>
      <c r="C169" s="4">
        <f>C170</f>
        <v>55126.6</v>
      </c>
      <c r="D169" s="4">
        <f>D170</f>
        <v>171.6</v>
      </c>
      <c r="E169" s="4">
        <f t="shared" si="15"/>
        <v>0.31128348202138351</v>
      </c>
    </row>
    <row r="170" spans="1:5" ht="20.25" customHeight="1">
      <c r="A170" s="5" t="s">
        <v>12</v>
      </c>
      <c r="B170" s="6" t="s">
        <v>11</v>
      </c>
      <c r="C170" s="15">
        <v>55126.6</v>
      </c>
      <c r="D170" s="15">
        <v>171.6</v>
      </c>
      <c r="E170" s="15">
        <f t="shared" si="15"/>
        <v>0.31128348202138351</v>
      </c>
    </row>
    <row r="171" spans="1:5" ht="86.25" customHeight="1">
      <c r="A171" s="2" t="s">
        <v>10</v>
      </c>
      <c r="B171" s="1" t="s">
        <v>9</v>
      </c>
      <c r="C171" s="12">
        <f>C172</f>
        <v>0</v>
      </c>
      <c r="D171" s="12">
        <f>D172</f>
        <v>0</v>
      </c>
      <c r="E171" s="15">
        <v>0</v>
      </c>
    </row>
    <row r="172" spans="1:5" ht="51">
      <c r="A172" s="3" t="s">
        <v>8</v>
      </c>
      <c r="B172" s="7" t="s">
        <v>7</v>
      </c>
      <c r="C172" s="4">
        <v>0</v>
      </c>
      <c r="D172" s="4">
        <f>D173</f>
        <v>0</v>
      </c>
      <c r="E172" s="15">
        <v>0</v>
      </c>
    </row>
    <row r="173" spans="1:5" ht="32.25" customHeight="1">
      <c r="A173" s="5" t="s">
        <v>6</v>
      </c>
      <c r="B173" s="6" t="s">
        <v>5</v>
      </c>
      <c r="C173" s="15">
        <v>0</v>
      </c>
      <c r="D173" s="15">
        <v>0</v>
      </c>
      <c r="E173" s="15">
        <v>0</v>
      </c>
    </row>
    <row r="174" spans="1:5" ht="41.25" customHeight="1">
      <c r="A174" s="2" t="s">
        <v>4</v>
      </c>
      <c r="B174" s="1" t="s">
        <v>3</v>
      </c>
      <c r="C174" s="12">
        <f>C175</f>
        <v>-3057.4</v>
      </c>
      <c r="D174" s="12">
        <f>D175</f>
        <v>-3094</v>
      </c>
      <c r="E174" s="12">
        <f>D174/C174*100</f>
        <v>101.19709557140052</v>
      </c>
    </row>
    <row r="175" spans="1:5" ht="43.5" customHeight="1">
      <c r="A175" s="3" t="s">
        <v>2</v>
      </c>
      <c r="B175" s="7" t="s">
        <v>1</v>
      </c>
      <c r="C175" s="52">
        <v>-3057.4</v>
      </c>
      <c r="D175" s="4">
        <v>-3094</v>
      </c>
      <c r="E175" s="4">
        <f>D175/C175*100</f>
        <v>101.19709557140052</v>
      </c>
    </row>
    <row r="176" spans="1:5" s="50" customFormat="1" ht="24" customHeight="1">
      <c r="A176" s="37" t="s">
        <v>0</v>
      </c>
      <c r="B176" s="38"/>
      <c r="C176" s="39">
        <f>C10+C128</f>
        <v>3171500.3000000003</v>
      </c>
      <c r="D176" s="39">
        <f>D10+D128</f>
        <v>2181344.9</v>
      </c>
      <c r="E176" s="39">
        <f>D176/C176*100</f>
        <v>68.779589899455459</v>
      </c>
    </row>
    <row r="177" spans="4:4">
      <c r="D177" s="60"/>
    </row>
  </sheetData>
  <mergeCells count="3">
    <mergeCell ref="A6:E6"/>
    <mergeCell ref="C1:E1"/>
    <mergeCell ref="C3:E3"/>
  </mergeCells>
  <pageMargins left="0.70866141732283472" right="0.39370078740157483" top="0.27559055118110237" bottom="0.15748031496062992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2018-11-02T12:00:50Z</dcterms:modified>
</cp:coreProperties>
</file>