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525" yWindow="30" windowWidth="9900" windowHeight="9615"/>
  </bookViews>
  <sheets>
    <sheet name="для думы на 30.09.16" sheetId="13" r:id="rId1"/>
  </sheets>
  <definedNames>
    <definedName name="_xlnm._FilterDatabase" localSheetId="0" hidden="1">'для думы на 30.09.16'!#REF!</definedName>
    <definedName name="_xlnm.Print_Area" localSheetId="0">'для думы на 30.09.16'!$A$1:$Q$203</definedName>
  </definedNames>
  <calcPr calcId="125725"/>
</workbook>
</file>

<file path=xl/calcChain.xml><?xml version="1.0" encoding="utf-8"?>
<calcChain xmlns="http://schemas.openxmlformats.org/spreadsheetml/2006/main">
  <c r="M86" i="13"/>
  <c r="N86"/>
  <c r="M87"/>
  <c r="N87"/>
  <c r="D87"/>
  <c r="E87"/>
  <c r="F87"/>
  <c r="G87"/>
  <c r="H87"/>
  <c r="I87"/>
  <c r="J87"/>
  <c r="K87"/>
  <c r="L87"/>
  <c r="C87"/>
  <c r="C86"/>
  <c r="F86" l="1"/>
  <c r="G86"/>
  <c r="E86"/>
  <c r="I86"/>
  <c r="J86"/>
  <c r="K86"/>
  <c r="L86"/>
  <c r="H86"/>
  <c r="N52" l="1"/>
  <c r="M52"/>
  <c r="I52"/>
  <c r="G52"/>
  <c r="F52"/>
  <c r="E52"/>
  <c r="D52"/>
  <c r="H47"/>
  <c r="K47" s="1"/>
  <c r="C47"/>
  <c r="G44"/>
  <c r="F44"/>
  <c r="E44"/>
  <c r="H43"/>
  <c r="L43" s="1"/>
  <c r="C43"/>
  <c r="H40"/>
  <c r="L40" s="1"/>
  <c r="C40"/>
  <c r="C52" s="1"/>
  <c r="F39"/>
  <c r="E39"/>
  <c r="N34"/>
  <c r="N53" s="1"/>
  <c r="M34"/>
  <c r="M53" s="1"/>
  <c r="I34"/>
  <c r="I53" s="1"/>
  <c r="G34"/>
  <c r="G53" s="1"/>
  <c r="F34"/>
  <c r="F53" s="1"/>
  <c r="E34"/>
  <c r="E53" s="1"/>
  <c r="D34"/>
  <c r="D53" s="1"/>
  <c r="H30"/>
  <c r="L30" s="1"/>
  <c r="C30"/>
  <c r="H28"/>
  <c r="K28" s="1"/>
  <c r="C28"/>
  <c r="G27" s="1"/>
  <c r="H26"/>
  <c r="K26" s="1"/>
  <c r="C26"/>
  <c r="G25" s="1"/>
  <c r="H21"/>
  <c r="K21" s="1"/>
  <c r="C21"/>
  <c r="G20"/>
  <c r="F20"/>
  <c r="E20"/>
  <c r="H16"/>
  <c r="L16" s="1"/>
  <c r="C16"/>
  <c r="H13"/>
  <c r="L13" s="1"/>
  <c r="C13"/>
  <c r="G12" s="1"/>
  <c r="E12"/>
  <c r="H9"/>
  <c r="L9" s="1"/>
  <c r="C9"/>
  <c r="H7"/>
  <c r="H34" s="1"/>
  <c r="C7"/>
  <c r="C34" s="1"/>
  <c r="C53" s="1"/>
  <c r="J26" l="1"/>
  <c r="F12"/>
  <c r="F25"/>
  <c r="F27"/>
  <c r="J28"/>
  <c r="J7"/>
  <c r="L7"/>
  <c r="K13"/>
  <c r="J21"/>
  <c r="L21"/>
  <c r="L26"/>
  <c r="L28"/>
  <c r="G39"/>
  <c r="K40"/>
  <c r="K52" s="1"/>
  <c r="J47"/>
  <c r="L47"/>
  <c r="L52" s="1"/>
  <c r="H52"/>
  <c r="H53" s="1"/>
  <c r="K7"/>
  <c r="K34" s="1"/>
  <c r="K53" s="1"/>
  <c r="J13"/>
  <c r="E25"/>
  <c r="E27"/>
  <c r="J40"/>
  <c r="J52" s="1"/>
  <c r="J34" l="1"/>
  <c r="J53" s="1"/>
  <c r="L34"/>
  <c r="L53" s="1"/>
</calcChain>
</file>

<file path=xl/sharedStrings.xml><?xml version="1.0" encoding="utf-8"?>
<sst xmlns="http://schemas.openxmlformats.org/spreadsheetml/2006/main" count="250" uniqueCount="173">
  <si>
    <t>27.07.2016</t>
  </si>
  <si>
    <t>25.08.2016</t>
  </si>
  <si>
    <t>Приказ о комиссии по приемке услуг/работ</t>
  </si>
  <si>
    <t>109А</t>
  </si>
  <si>
    <t>98А</t>
  </si>
  <si>
    <t>Итого по МО город Урай:</t>
  </si>
  <si>
    <t>ремонт крыши</t>
  </si>
  <si>
    <t>водоотведение</t>
  </si>
  <si>
    <t>отопление</t>
  </si>
  <si>
    <t>электроснабжение</t>
  </si>
  <si>
    <t>мкр. 2, д. 93</t>
  </si>
  <si>
    <t>мкр. 2, д. 55</t>
  </si>
  <si>
    <t>ремонт подвальных помещений</t>
  </si>
  <si>
    <t>газоснабжение</t>
  </si>
  <si>
    <t>мкр. 2, д. 54</t>
  </si>
  <si>
    <t>холодное водоснабжение</t>
  </si>
  <si>
    <t>горячее водоснабжение</t>
  </si>
  <si>
    <t>мкр. 2, д. 26</t>
  </si>
  <si>
    <t>2016 год</t>
  </si>
  <si>
    <t>мкр. 2, д. 53</t>
  </si>
  <si>
    <t>мкр. 2, д. 50</t>
  </si>
  <si>
    <t>мкр. 2, д. 49</t>
  </si>
  <si>
    <t>мкр. 2, д. 48</t>
  </si>
  <si>
    <t>мкр. 2, д. 47</t>
  </si>
  <si>
    <t>мкр. 2, д. 46</t>
  </si>
  <si>
    <t>мкр. 2, д. 44</t>
  </si>
  <si>
    <t>мкр. 2, д. 42</t>
  </si>
  <si>
    <t>2015 год</t>
  </si>
  <si>
    <t>за счет средств собственников помещений в МКД</t>
  </si>
  <si>
    <t>за счет средств местного бюджета</t>
  </si>
  <si>
    <t>за счет средств Фонда</t>
  </si>
  <si>
    <t>всего:</t>
  </si>
  <si>
    <t>Факт</t>
  </si>
  <si>
    <t>План</t>
  </si>
  <si>
    <t>Стоимость капитального ремонта</t>
  </si>
  <si>
    <t>Адрес МКД</t>
  </si>
  <si>
    <t>№ п/п</t>
  </si>
  <si>
    <t>Итого 2015 год:</t>
  </si>
  <si>
    <t>Итого 2016 год:</t>
  </si>
  <si>
    <t>за счет средств бюджета субъекта РФ</t>
  </si>
  <si>
    <t>Оплачено</t>
  </si>
  <si>
    <t xml:space="preserve">Начислено </t>
  </si>
  <si>
    <t xml:space="preserve">Собираемость (09.14-09.16) </t>
  </si>
  <si>
    <t>Информация о проведенных капитальных ремонтах общего имущества МКД</t>
  </si>
  <si>
    <t>Акт приемки</t>
  </si>
  <si>
    <t>Номер</t>
  </si>
  <si>
    <t>Дата</t>
  </si>
  <si>
    <t>мкр. 2, д. 79</t>
  </si>
  <si>
    <t>Постановление Правительства ХМАО-Югры от 16 мая 2014 г. №172-п "О порядке расчета размера предельной стоимости услуг и (или) работ по капитальному ремонту общего имущества в многоквартирном доме на территории ХМАО-Югры"</t>
  </si>
  <si>
    <t>Состав работ</t>
  </si>
  <si>
    <t>Ремонт внутридомовых инженерных систем электро-, тепло-, газо-, водоснабжения, водоотведения:</t>
  </si>
  <si>
    <t>ремонт:</t>
  </si>
  <si>
    <t>вводно-распределительных устройств;</t>
  </si>
  <si>
    <t>внутридомовых разводящих магистралей и стояков коммунального и квартирного освещения;</t>
  </si>
  <si>
    <t>распределительных этажных щитов (без установки общедомовых приборов учета);</t>
  </si>
  <si>
    <t>эл. сетей и электрооборудования для обеспечения работы инженерных систем (теплового узла и т.п.);</t>
  </si>
  <si>
    <t>сети освещения помещений производственно-технического назначения (подвалы, чердаки);</t>
  </si>
  <si>
    <t>сети освещения мест общего пользования (внутреннее освещение подъездов);</t>
  </si>
  <si>
    <t>сети наружного освещения мест общего пользования (входные группы);</t>
  </si>
  <si>
    <t>электрических сетей для питания электрооборудования лифтов;</t>
  </si>
  <si>
    <t>перевод существующей сети электроснабжения на повышенное напряжение;</t>
  </si>
  <si>
    <t>замена осветительных приборов для нужд коммунального освещения на энергосберегающие</t>
  </si>
  <si>
    <t>теплоснабжение</t>
  </si>
  <si>
    <t>оборудования индивидуальных тепловых пунктов, расположенных внутри здания;</t>
  </si>
  <si>
    <t>оборудования повысительных насосных установок (при наличии);</t>
  </si>
  <si>
    <t>узла регулирования (без замены общедомовых приборов учета);</t>
  </si>
  <si>
    <t>разводящих магистралей и стояков;</t>
  </si>
  <si>
    <t>отопительных приборов в местах общего пользования и замена в жилых помещениях отопительных приборов, не имеющих отключающих устройств;</t>
  </si>
  <si>
    <t>запорной и регулировочной арматуры, в том числе на ответвлении от стояков к отопительным приборам в жилых помещениях;</t>
  </si>
  <si>
    <t>герметизация проходов вводов и выпусков трубопроводов в наружных стенах</t>
  </si>
  <si>
    <t>ремонт внутридомовых разводящих магистралей газоснабжения и стояков с запорной и регулировочной арматурой, в том числе на ответвлении от стояков к бытовым газовым приборам, в жилых помещениях;</t>
  </si>
  <si>
    <t>водоснабжение:</t>
  </si>
  <si>
    <t>водомерных узлов (без замены общедомовых приборов учета);</t>
  </si>
  <si>
    <t>запорной арматуры, в том числе на ответвлении от стояков в квартиру;</t>
  </si>
  <si>
    <t>оборудования и оснащения системы пожаротушения (при наличии); трубопроводов системы пожаротушения, расположенных в местах общего пользования;</t>
  </si>
  <si>
    <t>теплообменников, бойлеров, насосных установок и другого оборудования в составе общего имущества (без замены общедомовых приборов учета) в комплексе для приготовления и подачи горячей воды в распределительную сеть;</t>
  </si>
  <si>
    <t>сборных трубопроводов и стояков;</t>
  </si>
  <si>
    <t>задвижек (при их наличии);</t>
  </si>
  <si>
    <t>канализационных трапов;</t>
  </si>
  <si>
    <t>выпусков до колодца;</t>
  </si>
  <si>
    <t>стояков внутренней системы водоотведения ливневых (дождевых) вод (при наличии);</t>
  </si>
  <si>
    <t>герметизация проходов вводов и выпусков трубопроводов в наружных стенах, выпусков в колодце</t>
  </si>
  <si>
    <t>Ремонт или замена лифтового оборудования, признанного непригодным для эксплуатации, ремонт лифтовых шахт</t>
  </si>
  <si>
    <t>ремонт или замена:</t>
  </si>
  <si>
    <t>лифтового оборудования (лифт пассажирский грузоподъемностью 400 кг), признанного непригодным для эксплуатации;</t>
  </si>
  <si>
    <t>лифтового оборудования (лифт грузо-пассажирский грузоподъемностью 630 кг), признанного непригодным для эксплуатации;</t>
  </si>
  <si>
    <t>шахт, замена приставных шахт (при необходимости);</t>
  </si>
  <si>
    <t>элементов автоматизации и диспетчеризации лифтового оборудования;</t>
  </si>
  <si>
    <t>оборудования устройств и конструкций подъемных механизмов лифтов;</t>
  </si>
  <si>
    <t>штукатурки наружных стен машинного отделения лифтовых шахт с окраской водоэмульсионной краской;</t>
  </si>
  <si>
    <t>утепления наружных стен машинного отделения лифтовых шахт с обшивкой профнастилом</t>
  </si>
  <si>
    <t>Ремонт крыши</t>
  </si>
  <si>
    <t>ремонт конструкций крыш:</t>
  </si>
  <si>
    <t>из деревянных конструкций:</t>
  </si>
  <si>
    <t>с частичной заменой стропильных ног;</t>
  </si>
  <si>
    <t>с частичной заменой мауэрлатов;</t>
  </si>
  <si>
    <t>с частичной заменой обрешетки сплошной и разряженной из брусков;</t>
  </si>
  <si>
    <t>антисептирование и антипирирование деревянных конструкций;</t>
  </si>
  <si>
    <t>утепление подкровельного (чердачного) перекрытия;</t>
  </si>
  <si>
    <t>ремонт (замена слуховых окон):</t>
  </si>
  <si>
    <t>из железобетонных стропил и кровельных настилов:</t>
  </si>
  <si>
    <t>устранение неисправностей железобетонных стропил и кровельных настилов;</t>
  </si>
  <si>
    <t>ремонт стяжки для кровельного покрытия</t>
  </si>
  <si>
    <t>замена покрытий крыш:</t>
  </si>
  <si>
    <t>металлического покрытия крыш с устройством примыканий;</t>
  </si>
  <si>
    <t>покрытия кровли из рулонных битумородных материалов на кровли из наплавляемых материалов с устройством примыканий;</t>
  </si>
  <si>
    <t>покрытия кровли из штучных материалов (шифер, черепица и т.п.) с устройством примыканий</t>
  </si>
  <si>
    <t>ремонт или замена системы водоотвода (свесы, желоба, разжелобки, лотки) с ремонтом или заменой водосточных труб и изделий (наружных и внутренних)</t>
  </si>
  <si>
    <t>ремонт или замена надкровельных элементов:</t>
  </si>
  <si>
    <t>лазов на кровлю;</t>
  </si>
  <si>
    <t>продухов, ремонт или замена слуховых окон, вентшахт и других устройств для вентиляции чердачного пространства;</t>
  </si>
  <si>
    <t>смена колпаков на оголовках дымо-вентблоков и вентшахт;</t>
  </si>
  <si>
    <t>смена покрытий парапетов, брандмауэров, надстроек;</t>
  </si>
  <si>
    <t>дымовентиляционных блоков (вентшахт) и лифтовых шахт, дренажных приемных воронок и их утепление (при наличии раннее выполненного утепления);</t>
  </si>
  <si>
    <t>восстановление или смена ограждения, снегозадерживающих устройств на чердачной кровле</t>
  </si>
  <si>
    <t>Ремонт подвальных помещений, относящихся к общему имуществу в многоквартирном доме</t>
  </si>
  <si>
    <t>восстановление защитного слоя плит перекрытия подвала составами, защищающими от сырости;</t>
  </si>
  <si>
    <t>утепление надподвальных перекрытий подвальных помещений (при наличии заключения, полученного в ходе инструментального обследования многоквартирного дома);</t>
  </si>
  <si>
    <t>нанесение на стены подвала гидроизолирующих составов;</t>
  </si>
  <si>
    <t>устройство гидроизолирующей стяжки на основе цементных вяжущих на бетонные полы подвала;</t>
  </si>
  <si>
    <t>замена заполнений подвальных окон, продухов;</t>
  </si>
  <si>
    <t>ремонт или замена дверей;</t>
  </si>
  <si>
    <t>ремонт или замена дренажной системы (при наличии)</t>
  </si>
  <si>
    <t>восстановление:</t>
  </si>
  <si>
    <t>штукатурки стен подвалов с окраской водоэмульсионными составами (при наличии оштукатуренных стен и их разрушений);</t>
  </si>
  <si>
    <t>местами бетонных полов подвала (при наличии);</t>
  </si>
  <si>
    <t>приямков с установкой металлических решеток (при наличии);</t>
  </si>
  <si>
    <t>отмостки &lt;*&gt;</t>
  </si>
  <si>
    <t>Ремонт фасада и (или) его утепление в случае, если это необходимо в соответствии с заключением, подготовленным по результатам обследования многоквартирного дома</t>
  </si>
  <si>
    <t>ремонт фасада:</t>
  </si>
  <si>
    <t>ремонт штукатурки (фактурного слоя), включая архитектурный ордер;</t>
  </si>
  <si>
    <t>ремонт облицовочной плитки;</t>
  </si>
  <si>
    <t>окраска по штукатурке или по фактурному слою;</t>
  </si>
  <si>
    <t>ремонт и восстановление герметизации горизонтальных и вертикальных стыков стеновых панелей крупноблочных и крупнопанельных зданий;</t>
  </si>
  <si>
    <t>ремонт и восстановление герметизации стыков оконных и дверных проемов мест общего пользования;</t>
  </si>
  <si>
    <t>окраска со стороны фасада оконных переплетов (в составе общего имущества);</t>
  </si>
  <si>
    <t>ремонт ограждающих стен;</t>
  </si>
  <si>
    <t>ремонт и замена окон и балконных дверей (в составе общего имущества);</t>
  </si>
  <si>
    <t>ремонт или замена входных наружных дверей;</t>
  </si>
  <si>
    <t>ремонт балконов с заменой при необходимости консолей, гидроизоляцией и герметизацией с последующей окраской;</t>
  </si>
  <si>
    <t>ремонт и утепление цоколя;</t>
  </si>
  <si>
    <t>ремонт отмостки; &lt;*&gt;</t>
  </si>
  <si>
    <t>усиление конструкций козырьков над входами и последними этажами с последующей отделкой поверхностей;</t>
  </si>
  <si>
    <t>усиление конструкций карнизных блоков с последующей отделкой поверхностей;</t>
  </si>
  <si>
    <t>ремонт фасада и его утепление:</t>
  </si>
  <si>
    <t>ремонт и утепление ограждающих стен с последующей отделкой поверхностей;</t>
  </si>
  <si>
    <t>ремонт окон и балконных дверей (в составе общего имущества) или замена на окна и двери в энергосберегающем конструктивном исполнении (оконные блоки с тройным остеклением и др.) с последующим их утеплением (герметизацией);</t>
  </si>
  <si>
    <t>ремонт входных наружных дверей с последующим их утеплением или замена на металлические двери в энергосберегающем конструктивном исполнении;</t>
  </si>
  <si>
    <t>утепление цоколя;</t>
  </si>
  <si>
    <t>смена оконных отливов;</t>
  </si>
  <si>
    <t>усиление конструкций карнизных блоков с последующей отделкой поверхностей</t>
  </si>
  <si>
    <t>Ремонт фундамента многоквартирного дома</t>
  </si>
  <si>
    <t>заделка и расшивка стыков, швов, трещин элементов фундаментов, устройство защитного слоя;</t>
  </si>
  <si>
    <t>устранение местных дефектов и деформаций путем усиления фундамента;</t>
  </si>
  <si>
    <t>ремонт отмостки &lt;*&gt;</t>
  </si>
  <si>
    <t>&lt;*&gt; В случае проведения комплексного капитального ремонта соответствующие работы учитываются 1 раз.</t>
  </si>
  <si>
    <t>2017год</t>
  </si>
  <si>
    <t>мкр. 2, д. 32</t>
  </si>
  <si>
    <t>проектные работы</t>
  </si>
  <si>
    <t>мкр. 2, д. 71</t>
  </si>
  <si>
    <t>капитальный ремонт крыши</t>
  </si>
  <si>
    <t>капитальный ремонт фасада</t>
  </si>
  <si>
    <t>капитальный ремонт  сетей электроснабжения</t>
  </si>
  <si>
    <t>капитальный ремонт  сетей электроснабжения ( пусконаладочные работы)</t>
  </si>
  <si>
    <t>мкр. 2, д. 76</t>
  </si>
  <si>
    <t>ремонт фасада</t>
  </si>
  <si>
    <t>мкр. 2, д. 78</t>
  </si>
  <si>
    <t>мкр. 2, д. 84</t>
  </si>
  <si>
    <t>мкр. 2, д. 90</t>
  </si>
  <si>
    <t>итого за 2017год</t>
  </si>
  <si>
    <t>строительный контроль</t>
  </si>
  <si>
    <t>73А</t>
  </si>
  <si>
    <t>72А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</si>
</sst>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&quot;р.&quot;"/>
  </numFmts>
  <fonts count="2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25">
    <xf numFmtId="0" fontId="0" fillId="0" borderId="0" xfId="0"/>
    <xf numFmtId="0" fontId="9" fillId="0" borderId="0" xfId="0" applyFont="1" applyFill="1"/>
    <xf numFmtId="0" fontId="10" fillId="0" borderId="0" xfId="0" applyFont="1" applyFill="1" applyAlignment="1">
      <alignment horizontal="left"/>
    </xf>
    <xf numFmtId="14" fontId="10" fillId="0" borderId="0" xfId="0" applyNumberFormat="1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left" wrapText="1"/>
    </xf>
    <xf numFmtId="0" fontId="11" fillId="0" borderId="0" xfId="1"/>
    <xf numFmtId="0" fontId="11" fillId="6" borderId="0" xfId="1" applyFill="1"/>
    <xf numFmtId="0" fontId="11" fillId="2" borderId="0" xfId="1" applyFill="1"/>
    <xf numFmtId="164" fontId="3" fillId="3" borderId="0" xfId="1" applyNumberFormat="1" applyFont="1" applyFill="1"/>
    <xf numFmtId="164" fontId="12" fillId="3" borderId="0" xfId="1" applyNumberFormat="1" applyFont="1" applyFill="1"/>
    <xf numFmtId="0" fontId="3" fillId="0" borderId="0" xfId="1" applyFont="1"/>
    <xf numFmtId="0" fontId="3" fillId="0" borderId="0" xfId="1" applyFont="1" applyAlignment="1">
      <alignment horizontal="center"/>
    </xf>
    <xf numFmtId="0" fontId="11" fillId="0" borderId="0" xfId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4" fontId="8" fillId="2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3" fillId="0" borderId="0" xfId="2" applyFont="1" applyFill="1" applyAlignment="1">
      <alignment horizontal="center" vertical="center"/>
    </xf>
    <xf numFmtId="4" fontId="12" fillId="6" borderId="1" xfId="2" applyNumberFormat="1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4" fontId="12" fillId="3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4" fontId="8" fillId="6" borderId="1" xfId="2" applyNumberFormat="1" applyFont="1" applyFill="1" applyBorder="1" applyAlignment="1">
      <alignment horizontal="center" vertical="center"/>
    </xf>
    <xf numFmtId="4" fontId="8" fillId="2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/>
    </xf>
    <xf numFmtId="4" fontId="5" fillId="6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left" vertical="center" wrapText="1"/>
    </xf>
    <xf numFmtId="4" fontId="3" fillId="6" borderId="1" xfId="2" applyNumberFormat="1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/>
    </xf>
    <xf numFmtId="4" fontId="12" fillId="2" borderId="1" xfId="3" applyNumberFormat="1" applyFont="1" applyFill="1" applyBorder="1" applyAlignment="1">
      <alignment horizontal="center" vertical="center"/>
    </xf>
    <xf numFmtId="4" fontId="12" fillId="3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 wrapText="1"/>
    </xf>
    <xf numFmtId="4" fontId="4" fillId="6" borderId="1" xfId="2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/>
    </xf>
    <xf numFmtId="0" fontId="16" fillId="0" borderId="0" xfId="1" applyFont="1"/>
    <xf numFmtId="0" fontId="16" fillId="0" borderId="0" xfId="1" applyFont="1" applyBorder="1"/>
    <xf numFmtId="0" fontId="11" fillId="0" borderId="0" xfId="1" applyBorder="1" applyAlignment="1"/>
    <xf numFmtId="0" fontId="11" fillId="0" borderId="0" xfId="1" applyBorder="1"/>
    <xf numFmtId="165" fontId="3" fillId="3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0" xfId="1" applyFont="1" applyFill="1" applyBorder="1"/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>
      <alignment horizontal="left" vertical="center" wrapText="1"/>
    </xf>
    <xf numFmtId="4" fontId="12" fillId="5" borderId="1" xfId="2" applyNumberFormat="1" applyFont="1" applyFill="1" applyBorder="1" applyAlignment="1">
      <alignment horizontal="center" vertical="center"/>
    </xf>
    <xf numFmtId="4" fontId="3" fillId="5" borderId="1" xfId="2" applyNumberFormat="1" applyFont="1" applyFill="1" applyBorder="1" applyAlignment="1">
      <alignment horizontal="center" vertical="center"/>
    </xf>
    <xf numFmtId="0" fontId="11" fillId="2" borderId="1" xfId="1" applyFill="1" applyBorder="1" applyAlignment="1">
      <alignment horizontal="center" vertical="center"/>
    </xf>
    <xf numFmtId="0" fontId="3" fillId="4" borderId="0" xfId="1" applyFont="1" applyFill="1" applyAlignment="1">
      <alignment horizontal="center"/>
    </xf>
    <xf numFmtId="164" fontId="3" fillId="4" borderId="0" xfId="1" applyNumberFormat="1" applyFont="1" applyFill="1" applyAlignment="1"/>
    <xf numFmtId="164" fontId="3" fillId="4" borderId="0" xfId="1" applyNumberFormat="1" applyFont="1" applyFill="1"/>
    <xf numFmtId="164" fontId="12" fillId="4" borderId="0" xfId="1" applyNumberFormat="1" applyFont="1" applyFill="1"/>
    <xf numFmtId="0" fontId="11" fillId="4" borderId="0" xfId="1" applyFill="1"/>
    <xf numFmtId="164" fontId="3" fillId="0" borderId="0" xfId="1" applyNumberFormat="1" applyFont="1" applyFill="1" applyAlignment="1"/>
    <xf numFmtId="164" fontId="12" fillId="0" borderId="0" xfId="1" applyNumberFormat="1" applyFont="1" applyFill="1" applyAlignment="1"/>
    <xf numFmtId="164" fontId="3" fillId="0" borderId="0" xfId="1" applyNumberFormat="1" applyFont="1" applyFill="1"/>
    <xf numFmtId="164" fontId="12" fillId="0" borderId="0" xfId="1" applyNumberFormat="1" applyFont="1" applyFill="1"/>
    <xf numFmtId="164" fontId="3" fillId="3" borderId="0" xfId="1" applyNumberFormat="1" applyFont="1" applyFill="1" applyAlignment="1"/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left" vertical="center" wrapText="1"/>
    </xf>
    <xf numFmtId="0" fontId="19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6" fillId="0" borderId="5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top"/>
    </xf>
    <xf numFmtId="164" fontId="3" fillId="0" borderId="1" xfId="1" applyNumberFormat="1" applyFont="1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vertical="top" wrapText="1"/>
    </xf>
    <xf numFmtId="16" fontId="3" fillId="0" borderId="3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0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4"/>
    <cellStyle name="Обычный 2" xfId="2"/>
    <cellStyle name="Обычный 3" xfId="1"/>
    <cellStyle name="Обычный 4" xfId="3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5"/>
  <sheetViews>
    <sheetView tabSelected="1" topLeftCell="L1" zoomScaleNormal="100" zoomScaleSheetLayoutView="80" workbookViewId="0">
      <pane ySplit="5" topLeftCell="A40" activePane="bottomLeft" state="frozen"/>
      <selection pane="bottomLeft" activeCell="N54" sqref="N54:O54"/>
    </sheetView>
  </sheetViews>
  <sheetFormatPr defaultRowHeight="15" outlineLevelCol="1"/>
  <cols>
    <col min="1" max="1" width="3.85546875" style="13" customWidth="1"/>
    <col min="2" max="2" width="31.5703125" style="12" customWidth="1"/>
    <col min="3" max="3" width="14.7109375" style="10" customWidth="1" outlineLevel="1"/>
    <col min="4" max="4" width="7.28515625" style="11" customWidth="1" outlineLevel="1"/>
    <col min="5" max="5" width="12.28515625" style="10" customWidth="1" outlineLevel="1"/>
    <col min="6" max="6" width="13.28515625" style="10" customWidth="1" outlineLevel="1"/>
    <col min="7" max="7" width="14.28515625" style="10" customWidth="1" outlineLevel="1"/>
    <col min="8" max="8" width="12.28515625" style="9" customWidth="1" outlineLevel="1" collapsed="1"/>
    <col min="9" max="9" width="10" style="9" customWidth="1" outlineLevel="1"/>
    <col min="10" max="10" width="13" style="9" customWidth="1" outlineLevel="1"/>
    <col min="11" max="11" width="9.85546875" style="9" customWidth="1" outlineLevel="1"/>
    <col min="12" max="12" width="14.85546875" style="9" customWidth="1" outlineLevel="1"/>
    <col min="13" max="13" width="11.7109375" style="8" customWidth="1"/>
    <col min="14" max="14" width="10.85546875" style="8" bestFit="1" customWidth="1"/>
    <col min="15" max="15" width="13" style="9" customWidth="1"/>
    <col min="16" max="16" width="10.7109375" style="9" customWidth="1"/>
    <col min="17" max="17" width="11" style="9" customWidth="1"/>
    <col min="18" max="18" width="9.140625" style="7"/>
    <col min="19" max="19" width="11.85546875" style="7" customWidth="1"/>
    <col min="20" max="21" width="11.42578125" style="7" bestFit="1" customWidth="1"/>
    <col min="22" max="16384" width="9.140625" style="7"/>
  </cols>
  <sheetData>
    <row r="1" spans="1:21" ht="18.75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21" s="55" customFormat="1" ht="15.7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56"/>
      <c r="S2" s="56"/>
      <c r="T2" s="56"/>
    </row>
    <row r="3" spans="1:21" ht="15" customHeight="1">
      <c r="A3" s="101" t="s">
        <v>36</v>
      </c>
      <c r="B3" s="101" t="s">
        <v>35</v>
      </c>
      <c r="C3" s="102" t="s">
        <v>34</v>
      </c>
      <c r="D3" s="102"/>
      <c r="E3" s="102"/>
      <c r="F3" s="102"/>
      <c r="G3" s="102"/>
      <c r="H3" s="102"/>
      <c r="I3" s="102"/>
      <c r="J3" s="102"/>
      <c r="K3" s="102"/>
      <c r="L3" s="102"/>
      <c r="M3" s="95" t="s">
        <v>42</v>
      </c>
      <c r="N3" s="95"/>
      <c r="O3" s="103" t="s">
        <v>2</v>
      </c>
      <c r="P3" s="103"/>
      <c r="Q3" s="104" t="s">
        <v>44</v>
      </c>
      <c r="R3" s="57"/>
      <c r="S3" s="58"/>
      <c r="T3" s="58"/>
    </row>
    <row r="4" spans="1:21">
      <c r="A4" s="101"/>
      <c r="B4" s="101"/>
      <c r="C4" s="105" t="s">
        <v>33</v>
      </c>
      <c r="D4" s="105"/>
      <c r="E4" s="105"/>
      <c r="F4" s="105"/>
      <c r="G4" s="105"/>
      <c r="H4" s="106" t="s">
        <v>32</v>
      </c>
      <c r="I4" s="106"/>
      <c r="J4" s="106"/>
      <c r="K4" s="106"/>
      <c r="L4" s="106"/>
      <c r="M4" s="95" t="s">
        <v>41</v>
      </c>
      <c r="N4" s="95" t="s">
        <v>40</v>
      </c>
      <c r="O4" s="103"/>
      <c r="P4" s="103"/>
      <c r="Q4" s="104"/>
      <c r="R4" s="58"/>
      <c r="S4" s="58"/>
      <c r="T4" s="58"/>
    </row>
    <row r="5" spans="1:21" ht="48">
      <c r="A5" s="101"/>
      <c r="B5" s="101"/>
      <c r="C5" s="59" t="s">
        <v>31</v>
      </c>
      <c r="D5" s="60" t="s">
        <v>30</v>
      </c>
      <c r="E5" s="59" t="s">
        <v>39</v>
      </c>
      <c r="F5" s="59" t="s">
        <v>29</v>
      </c>
      <c r="G5" s="61" t="s">
        <v>28</v>
      </c>
      <c r="H5" s="62" t="s">
        <v>31</v>
      </c>
      <c r="I5" s="63" t="s">
        <v>30</v>
      </c>
      <c r="J5" s="62" t="s">
        <v>39</v>
      </c>
      <c r="K5" s="63" t="s">
        <v>29</v>
      </c>
      <c r="L5" s="64" t="s">
        <v>28</v>
      </c>
      <c r="M5" s="95"/>
      <c r="N5" s="95"/>
      <c r="O5" s="64" t="s">
        <v>45</v>
      </c>
      <c r="P5" s="64" t="s">
        <v>46</v>
      </c>
      <c r="Q5" s="104"/>
      <c r="R5" s="58"/>
      <c r="S5" s="58"/>
      <c r="T5" s="58"/>
    </row>
    <row r="6" spans="1:21" s="19" customFormat="1" ht="12.75">
      <c r="A6" s="43"/>
      <c r="B6" s="42" t="s">
        <v>27</v>
      </c>
      <c r="C6" s="40"/>
      <c r="D6" s="54"/>
      <c r="E6" s="40"/>
      <c r="F6" s="40"/>
      <c r="G6" s="40"/>
      <c r="H6" s="53"/>
      <c r="I6" s="17"/>
      <c r="J6" s="53"/>
      <c r="K6" s="53"/>
      <c r="L6" s="53"/>
      <c r="M6" s="52"/>
      <c r="N6" s="52"/>
      <c r="O6" s="65"/>
      <c r="P6" s="65"/>
      <c r="Q6" s="65"/>
      <c r="R6" s="1"/>
      <c r="S6" s="66"/>
      <c r="T6" s="66"/>
    </row>
    <row r="7" spans="1:21" s="20" customFormat="1" ht="12">
      <c r="A7" s="26">
        <v>1</v>
      </c>
      <c r="B7" s="44" t="s">
        <v>26</v>
      </c>
      <c r="C7" s="32">
        <f>SUM(D7:G7)</f>
        <v>1146530.6000000001</v>
      </c>
      <c r="D7" s="33">
        <v>0</v>
      </c>
      <c r="E7" s="32">
        <v>114653.06</v>
      </c>
      <c r="F7" s="32">
        <v>28663.27</v>
      </c>
      <c r="G7" s="32">
        <v>1003214.27</v>
      </c>
      <c r="H7" s="51">
        <f>H8</f>
        <v>922481.52</v>
      </c>
      <c r="I7" s="31">
        <v>0</v>
      </c>
      <c r="J7" s="51">
        <f>H7*10/100</f>
        <v>92248.151999999987</v>
      </c>
      <c r="K7" s="51">
        <f>H7*2.5/100</f>
        <v>23062.037999999997</v>
      </c>
      <c r="L7" s="51">
        <f>H7*87.5/100</f>
        <v>807171.33</v>
      </c>
      <c r="M7" s="50">
        <v>830891.39</v>
      </c>
      <c r="N7" s="50">
        <v>696336.25</v>
      </c>
      <c r="O7" s="67">
        <v>118</v>
      </c>
      <c r="P7" s="68">
        <v>42633</v>
      </c>
      <c r="Q7" s="68">
        <v>42641</v>
      </c>
      <c r="T7" s="69"/>
    </row>
    <row r="8" spans="1:21" s="20" customFormat="1" ht="15.75">
      <c r="A8" s="26"/>
      <c r="B8" s="49" t="s">
        <v>13</v>
      </c>
      <c r="C8" s="23">
        <v>1146530.6000000001</v>
      </c>
      <c r="D8" s="24"/>
      <c r="E8" s="23"/>
      <c r="F8" s="23"/>
      <c r="G8" s="23"/>
      <c r="H8" s="46">
        <v>922481.52</v>
      </c>
      <c r="I8" s="22"/>
      <c r="J8" s="46"/>
      <c r="K8" s="46"/>
      <c r="L8" s="46"/>
      <c r="M8" s="45"/>
      <c r="N8" s="45"/>
      <c r="O8" s="70"/>
      <c r="P8" s="71"/>
      <c r="Q8" s="71"/>
      <c r="S8" s="2"/>
      <c r="T8" s="4"/>
      <c r="U8" s="3"/>
    </row>
    <row r="9" spans="1:21" s="20" customFormat="1" ht="15.75">
      <c r="A9" s="26">
        <v>2</v>
      </c>
      <c r="B9" s="44" t="s">
        <v>25</v>
      </c>
      <c r="C9" s="32">
        <f>SUM(D9:G9)</f>
        <v>8517852.9499999993</v>
      </c>
      <c r="D9" s="33">
        <v>0</v>
      </c>
      <c r="E9" s="32">
        <v>0</v>
      </c>
      <c r="F9" s="32">
        <v>0</v>
      </c>
      <c r="G9" s="32">
        <v>8517852.9499999993</v>
      </c>
      <c r="H9" s="51">
        <f>SUM(H10:H12)</f>
        <v>3053638.57</v>
      </c>
      <c r="I9" s="31">
        <v>0</v>
      </c>
      <c r="J9" s="51">
        <v>0</v>
      </c>
      <c r="K9" s="51">
        <v>0</v>
      </c>
      <c r="L9" s="51">
        <f>H9</f>
        <v>3053638.57</v>
      </c>
      <c r="M9" s="50">
        <v>509590.41</v>
      </c>
      <c r="N9" s="50">
        <v>416148.79</v>
      </c>
      <c r="O9" s="70"/>
      <c r="P9" s="71"/>
      <c r="Q9" s="71"/>
      <c r="S9" s="2"/>
    </row>
    <row r="10" spans="1:21" s="20" customFormat="1" ht="12">
      <c r="A10" s="26"/>
      <c r="B10" s="27" t="s">
        <v>9</v>
      </c>
      <c r="C10" s="23">
        <v>1162825.3500000001</v>
      </c>
      <c r="D10" s="29"/>
      <c r="E10" s="23"/>
      <c r="F10" s="23"/>
      <c r="G10" s="23"/>
      <c r="H10" s="46">
        <v>930097.04</v>
      </c>
      <c r="I10" s="71"/>
      <c r="J10" s="46"/>
      <c r="K10" s="46"/>
      <c r="L10" s="46"/>
      <c r="M10" s="45"/>
      <c r="N10" s="45"/>
      <c r="O10" s="67">
        <v>90</v>
      </c>
      <c r="P10" s="68">
        <v>42573</v>
      </c>
      <c r="Q10" s="68">
        <v>42587</v>
      </c>
    </row>
    <row r="11" spans="1:21" s="20" customFormat="1" ht="12">
      <c r="A11" s="26"/>
      <c r="B11" s="27" t="s">
        <v>8</v>
      </c>
      <c r="C11" s="24">
        <v>5878004</v>
      </c>
      <c r="D11" s="24"/>
      <c r="E11" s="23"/>
      <c r="F11" s="23"/>
      <c r="G11" s="23"/>
      <c r="H11" s="96">
        <v>2123541.5299999998</v>
      </c>
      <c r="I11" s="22"/>
      <c r="J11" s="46"/>
      <c r="K11" s="46"/>
      <c r="L11" s="46"/>
      <c r="M11" s="45"/>
      <c r="N11" s="45"/>
      <c r="O11" s="97" t="s">
        <v>3</v>
      </c>
      <c r="P11" s="98">
        <v>42613</v>
      </c>
      <c r="Q11" s="98">
        <v>42620</v>
      </c>
    </row>
    <row r="12" spans="1:21" s="20" customFormat="1" ht="12">
      <c r="A12" s="26"/>
      <c r="B12" s="27" t="s">
        <v>7</v>
      </c>
      <c r="C12" s="23">
        <v>1477023.6</v>
      </c>
      <c r="D12" s="24"/>
      <c r="E12" s="23">
        <f>E13*100/C13</f>
        <v>9.999999985782539</v>
      </c>
      <c r="F12" s="23">
        <f>F13*100/C13</f>
        <v>2.4999999609019792</v>
      </c>
      <c r="G12" s="23">
        <f>G13*100/C13</f>
        <v>87.500000053315489</v>
      </c>
      <c r="H12" s="96"/>
      <c r="I12" s="22"/>
      <c r="J12" s="46"/>
      <c r="K12" s="46"/>
      <c r="L12" s="46"/>
      <c r="M12" s="45"/>
      <c r="N12" s="45"/>
      <c r="O12" s="97"/>
      <c r="P12" s="98"/>
      <c r="Q12" s="98"/>
    </row>
    <row r="13" spans="1:21" s="20" customFormat="1" ht="12">
      <c r="A13" s="26">
        <v>3</v>
      </c>
      <c r="B13" s="44" t="s">
        <v>24</v>
      </c>
      <c r="C13" s="32">
        <f>SUM(D13:G13)</f>
        <v>7033604.1099999994</v>
      </c>
      <c r="D13" s="33">
        <v>0</v>
      </c>
      <c r="E13" s="32">
        <v>703360.41</v>
      </c>
      <c r="F13" s="32">
        <v>175840.1</v>
      </c>
      <c r="G13" s="32">
        <v>6154403.5999999996</v>
      </c>
      <c r="H13" s="51">
        <f>SUM(H14:H15)</f>
        <v>4117558.62</v>
      </c>
      <c r="I13" s="31">
        <v>0</v>
      </c>
      <c r="J13" s="51">
        <f>H13*10/100</f>
        <v>411755.86200000002</v>
      </c>
      <c r="K13" s="51">
        <f>H13*2.5/100</f>
        <v>102938.96550000001</v>
      </c>
      <c r="L13" s="51">
        <f>H13*87.5/100</f>
        <v>3602863.7925</v>
      </c>
      <c r="M13" s="50">
        <v>725884.23</v>
      </c>
      <c r="N13" s="50">
        <v>676016.79</v>
      </c>
      <c r="O13" s="70"/>
      <c r="P13" s="71"/>
      <c r="Q13" s="71"/>
    </row>
    <row r="14" spans="1:21" s="20" customFormat="1" ht="12">
      <c r="A14" s="26"/>
      <c r="B14" s="27" t="s">
        <v>8</v>
      </c>
      <c r="C14" s="23">
        <v>5903020.6399999997</v>
      </c>
      <c r="D14" s="24"/>
      <c r="E14" s="23"/>
      <c r="F14" s="23"/>
      <c r="G14" s="23"/>
      <c r="H14" s="46">
        <v>3278778.04</v>
      </c>
      <c r="I14" s="22"/>
      <c r="J14" s="46"/>
      <c r="K14" s="46"/>
      <c r="L14" s="46"/>
      <c r="M14" s="45"/>
      <c r="N14" s="45"/>
      <c r="O14" s="67" t="s">
        <v>3</v>
      </c>
      <c r="P14" s="68">
        <v>42613</v>
      </c>
      <c r="Q14" s="68">
        <v>42620</v>
      </c>
    </row>
    <row r="15" spans="1:21" s="20" customFormat="1" ht="12">
      <c r="A15" s="26"/>
      <c r="B15" s="49" t="s">
        <v>13</v>
      </c>
      <c r="C15" s="48">
        <v>1130583.47</v>
      </c>
      <c r="D15" s="24"/>
      <c r="E15" s="23"/>
      <c r="F15" s="23"/>
      <c r="G15" s="23"/>
      <c r="H15" s="47">
        <v>838780.58</v>
      </c>
      <c r="I15" s="22"/>
      <c r="J15" s="46"/>
      <c r="K15" s="46"/>
      <c r="L15" s="46"/>
      <c r="M15" s="45"/>
      <c r="N15" s="45"/>
      <c r="O15" s="67">
        <v>90</v>
      </c>
      <c r="P15" s="68">
        <v>42573</v>
      </c>
      <c r="Q15" s="68" t="s">
        <v>0</v>
      </c>
    </row>
    <row r="16" spans="1:21" s="20" customFormat="1" ht="12">
      <c r="A16" s="26">
        <v>4</v>
      </c>
      <c r="B16" s="44" t="s">
        <v>23</v>
      </c>
      <c r="C16" s="32">
        <f>SUM(D16:G16)</f>
        <v>9257840.25</v>
      </c>
      <c r="D16" s="33">
        <v>0</v>
      </c>
      <c r="E16" s="32">
        <v>0</v>
      </c>
      <c r="F16" s="32">
        <v>0</v>
      </c>
      <c r="G16" s="32">
        <v>9257840.25</v>
      </c>
      <c r="H16" s="31">
        <f>SUM(H17:H20)</f>
        <v>4781915.34</v>
      </c>
      <c r="I16" s="31">
        <v>0</v>
      </c>
      <c r="J16" s="31">
        <v>0</v>
      </c>
      <c r="K16" s="31">
        <v>0</v>
      </c>
      <c r="L16" s="31">
        <f>H16</f>
        <v>4781915.34</v>
      </c>
      <c r="M16" s="30">
        <v>834691.24</v>
      </c>
      <c r="N16" s="30">
        <v>779748.86</v>
      </c>
      <c r="O16" s="67"/>
      <c r="P16" s="68"/>
      <c r="Q16" s="68"/>
    </row>
    <row r="17" spans="1:17" s="20" customFormat="1" ht="12">
      <c r="A17" s="26"/>
      <c r="B17" s="27" t="s">
        <v>9</v>
      </c>
      <c r="C17" s="24">
        <v>1114304.06</v>
      </c>
      <c r="D17" s="29"/>
      <c r="E17" s="23"/>
      <c r="F17" s="23"/>
      <c r="G17" s="23"/>
      <c r="H17" s="22">
        <v>939452.17</v>
      </c>
      <c r="I17" s="28"/>
      <c r="J17" s="22"/>
      <c r="K17" s="22"/>
      <c r="L17" s="22"/>
      <c r="M17" s="21"/>
      <c r="N17" s="21"/>
      <c r="O17" s="67">
        <v>90</v>
      </c>
      <c r="P17" s="68">
        <v>42573</v>
      </c>
      <c r="Q17" s="68">
        <v>42587</v>
      </c>
    </row>
    <row r="18" spans="1:17" s="20" customFormat="1" ht="12">
      <c r="A18" s="26"/>
      <c r="B18" s="27" t="s">
        <v>8</v>
      </c>
      <c r="C18" s="24">
        <v>5632732.1600000001</v>
      </c>
      <c r="D18" s="24"/>
      <c r="E18" s="23"/>
      <c r="F18" s="23"/>
      <c r="G18" s="23"/>
      <c r="H18" s="96">
        <v>3048235.85</v>
      </c>
      <c r="I18" s="22"/>
      <c r="J18" s="22"/>
      <c r="K18" s="22"/>
      <c r="L18" s="22"/>
      <c r="M18" s="21"/>
      <c r="N18" s="21"/>
      <c r="O18" s="97" t="s">
        <v>3</v>
      </c>
      <c r="P18" s="98">
        <v>42613</v>
      </c>
      <c r="Q18" s="98">
        <v>42620</v>
      </c>
    </row>
    <row r="19" spans="1:17" s="20" customFormat="1" ht="12">
      <c r="A19" s="26"/>
      <c r="B19" s="27" t="s">
        <v>7</v>
      </c>
      <c r="C19" s="24">
        <v>1415391.74</v>
      </c>
      <c r="D19" s="29"/>
      <c r="E19" s="23"/>
      <c r="F19" s="23"/>
      <c r="G19" s="23"/>
      <c r="H19" s="96"/>
      <c r="I19" s="28"/>
      <c r="J19" s="22"/>
      <c r="K19" s="22"/>
      <c r="L19" s="22"/>
      <c r="M19" s="21"/>
      <c r="N19" s="21"/>
      <c r="O19" s="97"/>
      <c r="P19" s="98"/>
      <c r="Q19" s="98"/>
    </row>
    <row r="20" spans="1:17" s="20" customFormat="1" ht="12">
      <c r="A20" s="26"/>
      <c r="B20" s="27" t="s">
        <v>13</v>
      </c>
      <c r="C20" s="24">
        <v>1095412.29</v>
      </c>
      <c r="D20" s="24"/>
      <c r="E20" s="23">
        <f>E21*100/C21</f>
        <v>9.9999999801049775</v>
      </c>
      <c r="F20" s="23">
        <f>F21*100/C21</f>
        <v>2.500000019895023</v>
      </c>
      <c r="G20" s="23">
        <f>G21*100/C21</f>
        <v>87.5</v>
      </c>
      <c r="H20" s="22">
        <v>794227.32</v>
      </c>
      <c r="I20" s="22"/>
      <c r="J20" s="22"/>
      <c r="K20" s="22"/>
      <c r="L20" s="22"/>
      <c r="M20" s="21"/>
      <c r="N20" s="21"/>
      <c r="O20" s="67" t="s">
        <v>4</v>
      </c>
      <c r="P20" s="68">
        <v>42590</v>
      </c>
      <c r="Q20" s="68" t="s">
        <v>1</v>
      </c>
    </row>
    <row r="21" spans="1:17" s="20" customFormat="1" ht="12">
      <c r="A21" s="26">
        <v>5</v>
      </c>
      <c r="B21" s="44" t="s">
        <v>22</v>
      </c>
      <c r="C21" s="32">
        <f>SUM(D21:G21)</f>
        <v>10052765.52</v>
      </c>
      <c r="D21" s="33">
        <v>0</v>
      </c>
      <c r="E21" s="32">
        <v>1005276.55</v>
      </c>
      <c r="F21" s="32">
        <v>251319.14</v>
      </c>
      <c r="G21" s="32">
        <v>8796169.8300000001</v>
      </c>
      <c r="H21" s="31">
        <f>SUM(H22:H25)</f>
        <v>7056155.9100000001</v>
      </c>
      <c r="I21" s="31">
        <v>0</v>
      </c>
      <c r="J21" s="31">
        <f>H21*10/100</f>
        <v>705615.5909999999</v>
      </c>
      <c r="K21" s="31">
        <f>H21*2.5/100</f>
        <v>176403.89774999997</v>
      </c>
      <c r="L21" s="31">
        <f>H21*87.5/100</f>
        <v>6174136.4212499997</v>
      </c>
      <c r="M21" s="30">
        <v>871560.16</v>
      </c>
      <c r="N21" s="30">
        <v>771626.97</v>
      </c>
      <c r="O21" s="67"/>
      <c r="P21" s="68"/>
      <c r="Q21" s="68"/>
    </row>
    <row r="22" spans="1:17" s="20" customFormat="1" ht="12">
      <c r="A22" s="26"/>
      <c r="B22" s="27" t="s">
        <v>9</v>
      </c>
      <c r="C22" s="23">
        <v>1209983.8799999999</v>
      </c>
      <c r="D22" s="29"/>
      <c r="E22" s="23"/>
      <c r="F22" s="23"/>
      <c r="G22" s="23"/>
      <c r="H22" s="22">
        <v>991800.47</v>
      </c>
      <c r="I22" s="28"/>
      <c r="J22" s="22"/>
      <c r="K22" s="22"/>
      <c r="L22" s="22"/>
      <c r="M22" s="21"/>
      <c r="N22" s="21"/>
      <c r="O22" s="67">
        <v>90</v>
      </c>
      <c r="P22" s="68">
        <v>42573</v>
      </c>
      <c r="Q22" s="68">
        <v>42587</v>
      </c>
    </row>
    <row r="23" spans="1:17" s="20" customFormat="1" ht="12" customHeight="1">
      <c r="A23" s="26"/>
      <c r="B23" s="27" t="s">
        <v>8</v>
      </c>
      <c r="C23" s="24">
        <v>6116387.2000000002</v>
      </c>
      <c r="D23" s="24"/>
      <c r="E23" s="23"/>
      <c r="F23" s="23"/>
      <c r="G23" s="23"/>
      <c r="H23" s="96">
        <v>5054656.58</v>
      </c>
      <c r="I23" s="22"/>
      <c r="J23" s="22"/>
      <c r="K23" s="22"/>
      <c r="L23" s="22"/>
      <c r="M23" s="21"/>
      <c r="N23" s="21"/>
      <c r="O23" s="97" t="s">
        <v>3</v>
      </c>
      <c r="P23" s="98">
        <v>42613</v>
      </c>
      <c r="Q23" s="98">
        <v>42620</v>
      </c>
    </row>
    <row r="24" spans="1:17" s="20" customFormat="1" ht="12" customHeight="1">
      <c r="A24" s="26"/>
      <c r="B24" s="27" t="s">
        <v>7</v>
      </c>
      <c r="C24" s="23">
        <v>1536924.48</v>
      </c>
      <c r="D24" s="29"/>
      <c r="E24" s="23"/>
      <c r="F24" s="23"/>
      <c r="G24" s="23"/>
      <c r="H24" s="96"/>
      <c r="I24" s="28"/>
      <c r="J24" s="22"/>
      <c r="K24" s="22"/>
      <c r="L24" s="22"/>
      <c r="M24" s="21"/>
      <c r="N24" s="21"/>
      <c r="O24" s="97"/>
      <c r="P24" s="98"/>
      <c r="Q24" s="98"/>
    </row>
    <row r="25" spans="1:17" s="20" customFormat="1" ht="12">
      <c r="A25" s="26"/>
      <c r="B25" s="27" t="s">
        <v>13</v>
      </c>
      <c r="C25" s="24">
        <v>1189469.96</v>
      </c>
      <c r="D25" s="24"/>
      <c r="E25" s="23">
        <f>E26*100/C26</f>
        <v>9.9999996204426189</v>
      </c>
      <c r="F25" s="23">
        <f>F26*100/C26</f>
        <v>2.5000002214084707</v>
      </c>
      <c r="G25" s="23">
        <f>G26*100/C26</f>
        <v>87.500000158148893</v>
      </c>
      <c r="H25" s="22">
        <v>1009698.86</v>
      </c>
      <c r="I25" s="22"/>
      <c r="J25" s="22"/>
      <c r="K25" s="22"/>
      <c r="L25" s="22"/>
      <c r="M25" s="21"/>
      <c r="N25" s="21"/>
      <c r="O25" s="67">
        <v>90</v>
      </c>
      <c r="P25" s="68">
        <v>42573</v>
      </c>
      <c r="Q25" s="68" t="s">
        <v>0</v>
      </c>
    </row>
    <row r="26" spans="1:17" s="20" customFormat="1" ht="12">
      <c r="A26" s="26">
        <v>6</v>
      </c>
      <c r="B26" s="44" t="s">
        <v>21</v>
      </c>
      <c r="C26" s="32">
        <f>SUM(D26:G26)</f>
        <v>790394.33000000007</v>
      </c>
      <c r="D26" s="33">
        <v>0</v>
      </c>
      <c r="E26" s="32">
        <v>79039.429999999993</v>
      </c>
      <c r="F26" s="32">
        <v>19759.86</v>
      </c>
      <c r="G26" s="32">
        <v>691595.04</v>
      </c>
      <c r="H26" s="31">
        <f>SUM(H27)</f>
        <v>435471.92</v>
      </c>
      <c r="I26" s="31">
        <v>0</v>
      </c>
      <c r="J26" s="31">
        <f>H26*10/100</f>
        <v>43547.192000000003</v>
      </c>
      <c r="K26" s="31">
        <f>H26*2.5/100</f>
        <v>10886.798000000001</v>
      </c>
      <c r="L26" s="31">
        <f>H26*87.5/100</f>
        <v>381037.93</v>
      </c>
      <c r="M26" s="30">
        <v>496841.5</v>
      </c>
      <c r="N26" s="30">
        <v>426783.99</v>
      </c>
      <c r="O26" s="67" t="s">
        <v>4</v>
      </c>
      <c r="P26" s="68">
        <v>42590</v>
      </c>
      <c r="Q26" s="68" t="s">
        <v>1</v>
      </c>
    </row>
    <row r="27" spans="1:17" s="20" customFormat="1" ht="12">
      <c r="A27" s="26"/>
      <c r="B27" s="27" t="s">
        <v>13</v>
      </c>
      <c r="C27" s="23">
        <v>790394.33</v>
      </c>
      <c r="D27" s="24"/>
      <c r="E27" s="23">
        <f>E28*100/C28</f>
        <v>9.9999999131745483</v>
      </c>
      <c r="F27" s="23">
        <f>F28*100/C28</f>
        <v>2.4999999782936371</v>
      </c>
      <c r="G27" s="23">
        <f>G28*100/C28</f>
        <v>87.500000108531822</v>
      </c>
      <c r="H27" s="22">
        <v>435471.92</v>
      </c>
      <c r="I27" s="22"/>
      <c r="J27" s="22"/>
      <c r="K27" s="22"/>
      <c r="L27" s="22"/>
      <c r="M27" s="21"/>
      <c r="N27" s="21"/>
      <c r="O27" s="67"/>
      <c r="P27" s="68"/>
      <c r="Q27" s="68"/>
    </row>
    <row r="28" spans="1:17" s="20" customFormat="1" ht="12">
      <c r="A28" s="26">
        <v>7</v>
      </c>
      <c r="B28" s="44" t="s">
        <v>20</v>
      </c>
      <c r="C28" s="32">
        <f>SUM(D28:G28)</f>
        <v>1151736.01</v>
      </c>
      <c r="D28" s="33">
        <v>0</v>
      </c>
      <c r="E28" s="32">
        <v>115173.6</v>
      </c>
      <c r="F28" s="32">
        <v>28793.4</v>
      </c>
      <c r="G28" s="32">
        <v>1007769.01</v>
      </c>
      <c r="H28" s="31">
        <f>SUM(H29)</f>
        <v>641043.26</v>
      </c>
      <c r="I28" s="31">
        <v>0</v>
      </c>
      <c r="J28" s="31">
        <f>H28*10/100</f>
        <v>64104.325999999994</v>
      </c>
      <c r="K28" s="31">
        <f>H28*2.5/100</f>
        <v>16026.081499999998</v>
      </c>
      <c r="L28" s="31">
        <f>H28*87.5/100</f>
        <v>560912.85250000004</v>
      </c>
      <c r="M28" s="30">
        <v>865171.91</v>
      </c>
      <c r="N28" s="30">
        <v>774657.8</v>
      </c>
      <c r="O28" s="67">
        <v>118</v>
      </c>
      <c r="P28" s="68">
        <v>42633</v>
      </c>
      <c r="Q28" s="68">
        <v>42641</v>
      </c>
    </row>
    <row r="29" spans="1:17" s="20" customFormat="1" ht="12">
      <c r="A29" s="26"/>
      <c r="B29" s="27" t="s">
        <v>13</v>
      </c>
      <c r="C29" s="23">
        <v>1151736.01</v>
      </c>
      <c r="D29" s="24"/>
      <c r="E29" s="23"/>
      <c r="F29" s="23"/>
      <c r="G29" s="23"/>
      <c r="H29" s="22">
        <v>641043.26</v>
      </c>
      <c r="I29" s="22"/>
      <c r="J29" s="22"/>
      <c r="K29" s="22"/>
      <c r="L29" s="22"/>
      <c r="M29" s="21"/>
      <c r="N29" s="21"/>
      <c r="O29" s="67"/>
      <c r="P29" s="68"/>
      <c r="Q29" s="68"/>
    </row>
    <row r="30" spans="1:17" s="20" customFormat="1" ht="12">
      <c r="A30" s="38">
        <v>8</v>
      </c>
      <c r="B30" s="72" t="s">
        <v>19</v>
      </c>
      <c r="C30" s="32">
        <f>SUM(D30:G30)</f>
        <v>5378746.5999999996</v>
      </c>
      <c r="D30" s="33">
        <v>0</v>
      </c>
      <c r="E30" s="32">
        <v>0</v>
      </c>
      <c r="F30" s="32">
        <v>0</v>
      </c>
      <c r="G30" s="32">
        <v>5378746.5999999996</v>
      </c>
      <c r="H30" s="31">
        <f>SUM(H31:H33)</f>
        <v>3389564.11</v>
      </c>
      <c r="I30" s="31">
        <v>0</v>
      </c>
      <c r="J30" s="31">
        <v>0</v>
      </c>
      <c r="K30" s="31">
        <v>0</v>
      </c>
      <c r="L30" s="31">
        <f>H30</f>
        <v>3389564.11</v>
      </c>
      <c r="M30" s="30">
        <v>858090.6</v>
      </c>
      <c r="N30" s="30">
        <v>756237.58</v>
      </c>
      <c r="O30" s="67"/>
      <c r="P30" s="68"/>
      <c r="Q30" s="68"/>
    </row>
    <row r="31" spans="1:17" s="20" customFormat="1" ht="12">
      <c r="A31" s="26"/>
      <c r="B31" s="27" t="s">
        <v>9</v>
      </c>
      <c r="C31" s="23">
        <v>1254488.6200000001</v>
      </c>
      <c r="D31" s="24"/>
      <c r="E31" s="23"/>
      <c r="F31" s="23"/>
      <c r="G31" s="23"/>
      <c r="H31" s="22">
        <v>1010988.45</v>
      </c>
      <c r="I31" s="22"/>
      <c r="J31" s="22"/>
      <c r="K31" s="22"/>
      <c r="L31" s="22"/>
      <c r="M31" s="21"/>
      <c r="N31" s="21"/>
      <c r="O31" s="67">
        <v>90</v>
      </c>
      <c r="P31" s="68">
        <v>42573</v>
      </c>
      <c r="Q31" s="68">
        <v>42587</v>
      </c>
    </row>
    <row r="32" spans="1:17" s="20" customFormat="1" ht="12">
      <c r="A32" s="26"/>
      <c r="B32" s="27" t="s">
        <v>13</v>
      </c>
      <c r="C32" s="24">
        <v>1232973.3899999999</v>
      </c>
      <c r="D32" s="24"/>
      <c r="E32" s="23"/>
      <c r="F32" s="23"/>
      <c r="G32" s="23"/>
      <c r="H32" s="22">
        <v>845559.68</v>
      </c>
      <c r="I32" s="22"/>
      <c r="J32" s="22"/>
      <c r="K32" s="22"/>
      <c r="L32" s="22"/>
      <c r="M32" s="21"/>
      <c r="N32" s="21"/>
      <c r="O32" s="67" t="s">
        <v>4</v>
      </c>
      <c r="P32" s="68">
        <v>42590</v>
      </c>
      <c r="Q32" s="68" t="s">
        <v>1</v>
      </c>
    </row>
    <row r="33" spans="1:19" s="20" customFormat="1" ht="12">
      <c r="A33" s="26"/>
      <c r="B33" s="27" t="s">
        <v>12</v>
      </c>
      <c r="C33" s="24">
        <v>2891284.59</v>
      </c>
      <c r="D33" s="24"/>
      <c r="E33" s="23"/>
      <c r="F33" s="23"/>
      <c r="G33" s="23"/>
      <c r="H33" s="22">
        <v>1533015.98</v>
      </c>
      <c r="I33" s="22"/>
      <c r="J33" s="22"/>
      <c r="K33" s="22"/>
      <c r="L33" s="22"/>
      <c r="M33" s="21"/>
      <c r="N33" s="21"/>
      <c r="O33" s="67">
        <v>90</v>
      </c>
      <c r="P33" s="68">
        <v>42573</v>
      </c>
      <c r="Q33" s="68">
        <v>42577</v>
      </c>
    </row>
    <row r="34" spans="1:19" s="19" customFormat="1" ht="12.75">
      <c r="A34" s="107" t="s">
        <v>37</v>
      </c>
      <c r="B34" s="107"/>
      <c r="C34" s="18">
        <f t="shared" ref="C34:K34" si="0">C7+C9+C13+C16+C21+C26+C28+C30</f>
        <v>43329470.36999999</v>
      </c>
      <c r="D34" s="18">
        <f t="shared" si="0"/>
        <v>0</v>
      </c>
      <c r="E34" s="18">
        <f t="shared" si="0"/>
        <v>2017503.05</v>
      </c>
      <c r="F34" s="18">
        <f t="shared" si="0"/>
        <v>504375.77</v>
      </c>
      <c r="G34" s="18">
        <f t="shared" si="0"/>
        <v>40807591.549999997</v>
      </c>
      <c r="H34" s="17">
        <f t="shared" si="0"/>
        <v>24397829.250000004</v>
      </c>
      <c r="I34" s="17">
        <f t="shared" si="0"/>
        <v>0</v>
      </c>
      <c r="J34" s="17">
        <f t="shared" si="0"/>
        <v>1317271.1229999999</v>
      </c>
      <c r="K34" s="17">
        <f t="shared" si="0"/>
        <v>329317.78074999998</v>
      </c>
      <c r="L34" s="17">
        <f>L7+L9+L13+L16+L21+L26+L28+L30</f>
        <v>22751240.346249998</v>
      </c>
      <c r="M34" s="30">
        <f t="shared" ref="M34:N34" si="1">M7+M9+M13+M16+M21+M26+M28+M30</f>
        <v>5992721.4399999995</v>
      </c>
      <c r="N34" s="30">
        <f t="shared" si="1"/>
        <v>5297557.03</v>
      </c>
      <c r="O34" s="67"/>
      <c r="P34" s="68"/>
      <c r="Q34" s="68"/>
    </row>
    <row r="35" spans="1:19" s="19" customFormat="1" ht="12.75">
      <c r="A35" s="43"/>
      <c r="B35" s="42" t="s">
        <v>18</v>
      </c>
      <c r="C35" s="40"/>
      <c r="D35" s="41"/>
      <c r="E35" s="40"/>
      <c r="F35" s="40"/>
      <c r="G35" s="40"/>
      <c r="H35" s="39"/>
      <c r="I35" s="39"/>
      <c r="J35" s="39"/>
      <c r="K35" s="39"/>
      <c r="L35" s="39"/>
      <c r="M35" s="30"/>
      <c r="N35" s="30"/>
      <c r="O35" s="67"/>
      <c r="P35" s="68"/>
      <c r="Q35" s="68"/>
    </row>
    <row r="36" spans="1:19" s="20" customFormat="1" ht="12">
      <c r="A36" s="38">
        <v>1</v>
      </c>
      <c r="B36" s="44" t="s">
        <v>17</v>
      </c>
      <c r="C36" s="32">
        <v>3626048</v>
      </c>
      <c r="D36" s="33">
        <v>0</v>
      </c>
      <c r="E36" s="32">
        <v>0</v>
      </c>
      <c r="F36" s="32">
        <v>0</v>
      </c>
      <c r="G36" s="32">
        <v>7360640</v>
      </c>
      <c r="H36" s="37"/>
      <c r="I36" s="37"/>
      <c r="J36" s="37"/>
      <c r="K36" s="37"/>
      <c r="L36" s="37"/>
      <c r="M36" s="30">
        <v>917900.69</v>
      </c>
      <c r="N36" s="30">
        <v>856416.98</v>
      </c>
      <c r="O36" s="67"/>
      <c r="P36" s="68"/>
      <c r="Q36" s="68"/>
    </row>
    <row r="37" spans="1:19" s="20" customFormat="1" ht="12">
      <c r="A37" s="26"/>
      <c r="B37" s="27" t="s">
        <v>16</v>
      </c>
      <c r="C37" s="29"/>
      <c r="D37" s="29"/>
      <c r="E37" s="23"/>
      <c r="F37" s="23"/>
      <c r="G37" s="23"/>
      <c r="H37" s="36"/>
      <c r="I37" s="36"/>
      <c r="J37" s="35"/>
      <c r="K37" s="35"/>
      <c r="L37" s="35"/>
      <c r="M37" s="34"/>
      <c r="N37" s="34"/>
      <c r="O37" s="67">
        <v>134</v>
      </c>
      <c r="P37" s="68">
        <v>42668</v>
      </c>
      <c r="Q37" s="68">
        <v>42676</v>
      </c>
    </row>
    <row r="38" spans="1:19" s="20" customFormat="1" ht="12">
      <c r="A38" s="26"/>
      <c r="B38" s="27" t="s">
        <v>15</v>
      </c>
      <c r="C38" s="23">
        <v>2082688</v>
      </c>
      <c r="D38" s="29"/>
      <c r="E38" s="23"/>
      <c r="F38" s="23"/>
      <c r="G38" s="23"/>
      <c r="H38" s="35"/>
      <c r="I38" s="36"/>
      <c r="J38" s="35"/>
      <c r="K38" s="35"/>
      <c r="L38" s="35"/>
      <c r="M38" s="34"/>
      <c r="N38" s="34"/>
      <c r="O38" s="67"/>
      <c r="P38" s="68"/>
      <c r="Q38" s="68"/>
    </row>
    <row r="39" spans="1:19" s="20" customFormat="1" ht="12">
      <c r="A39" s="26"/>
      <c r="B39" s="27" t="s">
        <v>7</v>
      </c>
      <c r="C39" s="24">
        <v>1543360</v>
      </c>
      <c r="D39" s="24"/>
      <c r="E39" s="23">
        <f>E40*100/C40</f>
        <v>9.9999999415724599</v>
      </c>
      <c r="F39" s="23">
        <f>F40*100/C40</f>
        <v>4.4999998568525239</v>
      </c>
      <c r="G39" s="23">
        <f>G40*100/C40</f>
        <v>85.50000020157502</v>
      </c>
      <c r="H39" s="35"/>
      <c r="I39" s="35"/>
      <c r="J39" s="35"/>
      <c r="K39" s="35"/>
      <c r="L39" s="35"/>
      <c r="M39" s="34"/>
      <c r="N39" s="34"/>
      <c r="O39" s="67"/>
      <c r="P39" s="68"/>
      <c r="Q39" s="68"/>
    </row>
    <row r="40" spans="1:19" s="20" customFormat="1" ht="15.75">
      <c r="A40" s="26">
        <v>2</v>
      </c>
      <c r="B40" s="44" t="s">
        <v>14</v>
      </c>
      <c r="C40" s="32">
        <f>SUM(D40:G40)</f>
        <v>3423043.2199999997</v>
      </c>
      <c r="D40" s="33">
        <v>0</v>
      </c>
      <c r="E40" s="32">
        <v>342304.32</v>
      </c>
      <c r="F40" s="32">
        <v>154036.94</v>
      </c>
      <c r="G40" s="32">
        <v>2926701.96</v>
      </c>
      <c r="H40" s="31">
        <f>SUM(H41:H42)</f>
        <v>2448274.9500000002</v>
      </c>
      <c r="I40" s="31">
        <v>0</v>
      </c>
      <c r="J40" s="31">
        <f>H40*10/100</f>
        <v>244827.495</v>
      </c>
      <c r="K40" s="31">
        <f>H40*4.5/100</f>
        <v>110172.37275000001</v>
      </c>
      <c r="L40" s="31">
        <f>H40*85.5/100</f>
        <v>2093275.0822500002</v>
      </c>
      <c r="M40" s="30">
        <v>830760.85</v>
      </c>
      <c r="N40" s="30">
        <v>706361.11</v>
      </c>
      <c r="O40" s="67"/>
      <c r="P40" s="68"/>
      <c r="Q40" s="68"/>
      <c r="S40" s="6"/>
    </row>
    <row r="41" spans="1:19" s="20" customFormat="1" ht="12">
      <c r="A41" s="26"/>
      <c r="B41" s="27" t="s">
        <v>13</v>
      </c>
      <c r="C41" s="23">
        <v>605319.80000000005</v>
      </c>
      <c r="D41" s="24"/>
      <c r="E41" s="23"/>
      <c r="F41" s="23"/>
      <c r="G41" s="23"/>
      <c r="H41" s="22">
        <v>975468.24</v>
      </c>
      <c r="I41" s="22"/>
      <c r="J41" s="22"/>
      <c r="K41" s="22"/>
      <c r="L41" s="22"/>
      <c r="M41" s="21"/>
      <c r="N41" s="21"/>
      <c r="O41" s="67">
        <v>134</v>
      </c>
      <c r="P41" s="68">
        <v>42668</v>
      </c>
      <c r="Q41" s="68">
        <v>42676</v>
      </c>
    </row>
    <row r="42" spans="1:19" s="20" customFormat="1" ht="12">
      <c r="A42" s="26"/>
      <c r="B42" s="27" t="s">
        <v>12</v>
      </c>
      <c r="C42" s="23">
        <v>2817723.42</v>
      </c>
      <c r="D42" s="24"/>
      <c r="E42" s="23"/>
      <c r="F42" s="23"/>
      <c r="G42" s="23"/>
      <c r="H42" s="22">
        <v>1472806.71</v>
      </c>
      <c r="I42" s="22"/>
      <c r="J42" s="22"/>
      <c r="K42" s="22"/>
      <c r="L42" s="22"/>
      <c r="M42" s="21"/>
      <c r="N42" s="21"/>
      <c r="O42" s="67">
        <v>90</v>
      </c>
      <c r="P42" s="68">
        <v>42573</v>
      </c>
      <c r="Q42" s="68">
        <v>42577</v>
      </c>
    </row>
    <row r="43" spans="1:19" s="20" customFormat="1" ht="12">
      <c r="A43" s="26">
        <v>3</v>
      </c>
      <c r="B43" s="44" t="s">
        <v>11</v>
      </c>
      <c r="C43" s="32">
        <f>SUM(D43:G43)</f>
        <v>12525180.800000001</v>
      </c>
      <c r="D43" s="33">
        <v>0</v>
      </c>
      <c r="E43" s="32">
        <v>0</v>
      </c>
      <c r="F43" s="32">
        <v>0</v>
      </c>
      <c r="G43" s="32">
        <v>12525180.800000001</v>
      </c>
      <c r="H43" s="31">
        <f>SUM(H44)</f>
        <v>8121581.5999999996</v>
      </c>
      <c r="I43" s="31">
        <v>0</v>
      </c>
      <c r="J43" s="31">
        <v>0</v>
      </c>
      <c r="K43" s="31">
        <v>0</v>
      </c>
      <c r="L43" s="31">
        <f>H43</f>
        <v>8121581.5999999996</v>
      </c>
      <c r="M43" s="30">
        <v>1592158.41</v>
      </c>
      <c r="N43" s="30">
        <v>1470609.24</v>
      </c>
      <c r="O43" s="67"/>
      <c r="P43" s="68"/>
      <c r="Q43" s="68"/>
    </row>
    <row r="44" spans="1:19" s="20" customFormat="1" ht="15.75">
      <c r="A44" s="26"/>
      <c r="B44" s="25" t="s">
        <v>6</v>
      </c>
      <c r="C44" s="73">
        <v>12525180.800000001</v>
      </c>
      <c r="D44" s="24"/>
      <c r="E44" s="23">
        <f>E47*100/C47</f>
        <v>9.9999999872205034</v>
      </c>
      <c r="F44" s="23">
        <f>F47*100/C47</f>
        <v>4.4999999942492268</v>
      </c>
      <c r="G44" s="23">
        <f>G47*100/C47</f>
        <v>85.500000018530272</v>
      </c>
      <c r="H44" s="73">
        <v>8121581.5999999996</v>
      </c>
      <c r="I44" s="22"/>
      <c r="J44" s="22"/>
      <c r="K44" s="22"/>
      <c r="L44" s="22"/>
      <c r="M44" s="21"/>
      <c r="N44" s="21"/>
      <c r="O44" s="67" t="s">
        <v>3</v>
      </c>
      <c r="P44" s="68">
        <v>42613</v>
      </c>
      <c r="Q44" s="68">
        <v>42620</v>
      </c>
      <c r="S44" s="5"/>
    </row>
    <row r="45" spans="1:19" s="20" customFormat="1" ht="12">
      <c r="A45" s="26">
        <v>3</v>
      </c>
      <c r="B45" s="44" t="s">
        <v>47</v>
      </c>
      <c r="C45" s="32"/>
      <c r="D45" s="33"/>
      <c r="E45" s="32"/>
      <c r="F45" s="32"/>
      <c r="G45" s="32"/>
      <c r="H45" s="31"/>
      <c r="I45" s="31"/>
      <c r="J45" s="31"/>
      <c r="K45" s="31"/>
      <c r="L45" s="31"/>
      <c r="M45" s="30"/>
      <c r="N45" s="30"/>
      <c r="O45" s="67"/>
      <c r="P45" s="68"/>
      <c r="Q45" s="68"/>
    </row>
    <row r="46" spans="1:19" s="20" customFormat="1" ht="12">
      <c r="A46" s="26"/>
      <c r="B46" s="27" t="s">
        <v>16</v>
      </c>
      <c r="C46" s="24"/>
      <c r="D46" s="24"/>
      <c r="E46" s="23"/>
      <c r="F46" s="23"/>
      <c r="G46" s="23"/>
      <c r="H46" s="35"/>
      <c r="I46" s="35"/>
      <c r="J46" s="35"/>
      <c r="K46" s="35"/>
      <c r="L46" s="35"/>
      <c r="M46" s="34"/>
      <c r="N46" s="34"/>
      <c r="O46" s="67">
        <v>153</v>
      </c>
      <c r="P46" s="68">
        <v>42684</v>
      </c>
      <c r="Q46" s="68">
        <v>42690</v>
      </c>
    </row>
    <row r="47" spans="1:19" s="20" customFormat="1" ht="12">
      <c r="A47" s="26">
        <v>4</v>
      </c>
      <c r="B47" s="44" t="s">
        <v>10</v>
      </c>
      <c r="C47" s="32">
        <f>SUM(D47:G47)</f>
        <v>15650068.02</v>
      </c>
      <c r="D47" s="33">
        <v>0</v>
      </c>
      <c r="E47" s="32">
        <v>1565006.8</v>
      </c>
      <c r="F47" s="32">
        <v>704253.06</v>
      </c>
      <c r="G47" s="32">
        <v>13380808.16</v>
      </c>
      <c r="H47" s="31">
        <f>SUM(H48:H51)</f>
        <v>8459199.6499999985</v>
      </c>
      <c r="I47" s="31">
        <v>0</v>
      </c>
      <c r="J47" s="31">
        <f>H47*10/100</f>
        <v>845919.96499999985</v>
      </c>
      <c r="K47" s="31">
        <f>H47*4.5/100</f>
        <v>380663.98424999998</v>
      </c>
      <c r="L47" s="31">
        <f>H47*85.5/100</f>
        <v>7232615.7007499989</v>
      </c>
      <c r="M47" s="30">
        <v>902547.5</v>
      </c>
      <c r="N47" s="30">
        <v>850702.66</v>
      </c>
      <c r="O47" s="70"/>
      <c r="P47" s="71"/>
      <c r="Q47" s="71"/>
    </row>
    <row r="48" spans="1:19" s="20" customFormat="1" ht="12">
      <c r="A48" s="26"/>
      <c r="B48" s="27" t="s">
        <v>9</v>
      </c>
      <c r="C48" s="23">
        <v>1214502.49</v>
      </c>
      <c r="D48" s="29"/>
      <c r="E48" s="23"/>
      <c r="F48" s="23"/>
      <c r="G48" s="23"/>
      <c r="H48" s="22">
        <v>1018675.97</v>
      </c>
      <c r="I48" s="28"/>
      <c r="J48" s="22"/>
      <c r="K48" s="22"/>
      <c r="L48" s="22"/>
      <c r="M48" s="21"/>
      <c r="N48" s="21"/>
      <c r="O48" s="67" t="s">
        <v>4</v>
      </c>
      <c r="P48" s="68">
        <v>42590</v>
      </c>
      <c r="Q48" s="68">
        <v>42607</v>
      </c>
    </row>
    <row r="49" spans="1:19" s="20" customFormat="1" ht="12">
      <c r="A49" s="26"/>
      <c r="B49" s="27" t="s">
        <v>8</v>
      </c>
      <c r="C49" s="23">
        <v>6139228.4800000004</v>
      </c>
      <c r="D49" s="24"/>
      <c r="E49" s="23"/>
      <c r="F49" s="23"/>
      <c r="G49" s="23"/>
      <c r="H49" s="96">
        <v>3283081.09</v>
      </c>
      <c r="I49" s="22"/>
      <c r="J49" s="22"/>
      <c r="K49" s="22"/>
      <c r="L49" s="22"/>
      <c r="M49" s="21"/>
      <c r="N49" s="21"/>
      <c r="O49" s="97" t="s">
        <v>3</v>
      </c>
      <c r="P49" s="98">
        <v>42613</v>
      </c>
      <c r="Q49" s="98">
        <v>42620</v>
      </c>
    </row>
    <row r="50" spans="1:19" s="20" customFormat="1" ht="15.75">
      <c r="A50" s="26"/>
      <c r="B50" s="27" t="s">
        <v>7</v>
      </c>
      <c r="C50" s="23">
        <v>1542664.03</v>
      </c>
      <c r="D50" s="24"/>
      <c r="E50" s="23"/>
      <c r="F50" s="23"/>
      <c r="G50" s="23"/>
      <c r="H50" s="96"/>
      <c r="I50" s="22"/>
      <c r="J50" s="22"/>
      <c r="K50" s="22"/>
      <c r="L50" s="22"/>
      <c r="M50" s="21"/>
      <c r="N50" s="21"/>
      <c r="O50" s="97"/>
      <c r="P50" s="98"/>
      <c r="Q50" s="98"/>
      <c r="S50" s="6"/>
    </row>
    <row r="51" spans="1:19" s="20" customFormat="1" ht="12">
      <c r="A51" s="26"/>
      <c r="B51" s="25" t="s">
        <v>6</v>
      </c>
      <c r="C51" s="74">
        <v>6753673.0199999996</v>
      </c>
      <c r="D51" s="24"/>
      <c r="E51" s="23"/>
      <c r="F51" s="23"/>
      <c r="G51" s="23"/>
      <c r="H51" s="73">
        <v>4157442.59</v>
      </c>
      <c r="I51" s="22"/>
      <c r="J51" s="22"/>
      <c r="K51" s="22"/>
      <c r="L51" s="22"/>
      <c r="M51" s="21"/>
      <c r="N51" s="21"/>
      <c r="O51" s="67" t="s">
        <v>4</v>
      </c>
      <c r="P51" s="68">
        <v>42590</v>
      </c>
      <c r="Q51" s="68">
        <v>42607</v>
      </c>
    </row>
    <row r="52" spans="1:19" s="19" customFormat="1" ht="15.75">
      <c r="A52" s="108" t="s">
        <v>38</v>
      </c>
      <c r="B52" s="108"/>
      <c r="C52" s="18">
        <f>C36+C40+C43+C47</f>
        <v>35224340.039999999</v>
      </c>
      <c r="D52" s="18">
        <f t="shared" ref="D52:N52" si="2">D36+D40+D43+D47</f>
        <v>0</v>
      </c>
      <c r="E52" s="18">
        <f t="shared" si="2"/>
        <v>1907311.12</v>
      </c>
      <c r="F52" s="18">
        <f t="shared" si="2"/>
        <v>858290</v>
      </c>
      <c r="G52" s="18">
        <f t="shared" si="2"/>
        <v>36193330.920000002</v>
      </c>
      <c r="H52" s="17">
        <f t="shared" si="2"/>
        <v>19029056.199999999</v>
      </c>
      <c r="I52" s="17">
        <f t="shared" si="2"/>
        <v>0</v>
      </c>
      <c r="J52" s="17">
        <f t="shared" si="2"/>
        <v>1090747.46</v>
      </c>
      <c r="K52" s="17">
        <f t="shared" si="2"/>
        <v>490836.35699999996</v>
      </c>
      <c r="L52" s="17">
        <f t="shared" si="2"/>
        <v>17447472.383000001</v>
      </c>
      <c r="M52" s="30">
        <f t="shared" si="2"/>
        <v>4243367.45</v>
      </c>
      <c r="N52" s="30">
        <f t="shared" si="2"/>
        <v>3884089.99</v>
      </c>
      <c r="O52" s="65"/>
      <c r="P52" s="65"/>
      <c r="Q52" s="65"/>
      <c r="S52" s="6"/>
    </row>
    <row r="53" spans="1:19" s="14" customFormat="1" ht="1.5" hidden="1" customHeight="1">
      <c r="A53" s="108" t="s">
        <v>5</v>
      </c>
      <c r="B53" s="108"/>
      <c r="C53" s="18">
        <f t="shared" ref="C53:N53" si="3">C34+C52</f>
        <v>78553810.409999996</v>
      </c>
      <c r="D53" s="18">
        <f t="shared" si="3"/>
        <v>0</v>
      </c>
      <c r="E53" s="18">
        <f t="shared" si="3"/>
        <v>3924814.17</v>
      </c>
      <c r="F53" s="18">
        <f t="shared" si="3"/>
        <v>1362665.77</v>
      </c>
      <c r="G53" s="18">
        <f t="shared" si="3"/>
        <v>77000922.469999999</v>
      </c>
      <c r="H53" s="17">
        <f t="shared" si="3"/>
        <v>43426885.450000003</v>
      </c>
      <c r="I53" s="17">
        <f t="shared" si="3"/>
        <v>0</v>
      </c>
      <c r="J53" s="17">
        <f t="shared" si="3"/>
        <v>2408018.5829999996</v>
      </c>
      <c r="K53" s="17">
        <f t="shared" si="3"/>
        <v>820154.13774999999</v>
      </c>
      <c r="L53" s="17">
        <f t="shared" si="3"/>
        <v>40198712.729249999</v>
      </c>
      <c r="M53" s="30">
        <f t="shared" si="3"/>
        <v>10236088.890000001</v>
      </c>
      <c r="N53" s="30">
        <f t="shared" si="3"/>
        <v>9181647.0199999996</v>
      </c>
      <c r="O53" s="75"/>
      <c r="P53" s="75"/>
      <c r="Q53" s="75"/>
    </row>
    <row r="54" spans="1:19" s="14" customFormat="1">
      <c r="A54" s="86"/>
      <c r="B54" s="87" t="s">
        <v>156</v>
      </c>
      <c r="C54" s="18"/>
      <c r="D54" s="18"/>
      <c r="E54" s="18"/>
      <c r="F54" s="18"/>
      <c r="G54" s="18"/>
      <c r="H54" s="17"/>
      <c r="I54" s="17"/>
      <c r="J54" s="17"/>
      <c r="K54" s="17"/>
      <c r="L54" s="17"/>
      <c r="M54" s="30"/>
      <c r="N54" s="30"/>
      <c r="O54" s="75"/>
      <c r="P54" s="75"/>
      <c r="Q54" s="75"/>
    </row>
    <row r="55" spans="1:19" s="14" customFormat="1">
      <c r="A55" s="38">
        <v>1</v>
      </c>
      <c r="B55" s="44" t="s">
        <v>157</v>
      </c>
      <c r="C55" s="17">
        <v>5998732.2599999998</v>
      </c>
      <c r="D55" s="18"/>
      <c r="E55" s="18">
        <v>599873.22</v>
      </c>
      <c r="F55" s="18">
        <v>269942.95</v>
      </c>
      <c r="G55" s="18">
        <v>5128916</v>
      </c>
      <c r="H55" s="17">
        <v>5998732.2599999998</v>
      </c>
      <c r="I55" s="17"/>
      <c r="J55" s="17">
        <v>599873.22</v>
      </c>
      <c r="K55" s="17">
        <v>269942.95</v>
      </c>
      <c r="L55" s="17">
        <v>5128916.09</v>
      </c>
      <c r="M55" s="30">
        <v>1372081.56</v>
      </c>
      <c r="N55" s="30">
        <v>1213111.07</v>
      </c>
      <c r="O55" s="75"/>
      <c r="P55" s="75"/>
      <c r="Q55" s="75"/>
    </row>
    <row r="56" spans="1:19" s="14" customFormat="1">
      <c r="A56" s="26"/>
      <c r="B56" s="27" t="s">
        <v>158</v>
      </c>
      <c r="C56" s="18">
        <v>200410</v>
      </c>
      <c r="D56" s="18"/>
      <c r="E56" s="18"/>
      <c r="F56" s="18"/>
      <c r="G56" s="18"/>
      <c r="H56" s="17"/>
      <c r="I56" s="17"/>
      <c r="J56" s="17"/>
      <c r="K56" s="17"/>
      <c r="L56" s="17"/>
      <c r="M56" s="30"/>
      <c r="N56" s="30"/>
      <c r="O56" s="122"/>
      <c r="P56" s="122"/>
      <c r="Q56" s="122"/>
    </row>
    <row r="57" spans="1:19" s="14" customFormat="1">
      <c r="A57" s="26"/>
      <c r="B57" s="27" t="s">
        <v>16</v>
      </c>
      <c r="C57" s="18">
        <v>745676.39</v>
      </c>
      <c r="D57" s="18"/>
      <c r="E57" s="18"/>
      <c r="F57" s="18"/>
      <c r="G57" s="18"/>
      <c r="H57" s="17"/>
      <c r="I57" s="17"/>
      <c r="J57" s="17"/>
      <c r="K57" s="17"/>
      <c r="L57" s="17"/>
      <c r="M57" s="30"/>
      <c r="N57" s="30"/>
      <c r="O57" s="123">
        <v>147</v>
      </c>
      <c r="P57" s="124">
        <v>42933</v>
      </c>
      <c r="Q57" s="124">
        <v>42937</v>
      </c>
    </row>
    <row r="58" spans="1:19" s="14" customFormat="1">
      <c r="A58" s="26"/>
      <c r="B58" s="92" t="s">
        <v>15</v>
      </c>
      <c r="C58" s="18">
        <v>523935.84</v>
      </c>
      <c r="D58" s="18"/>
      <c r="E58" s="18"/>
      <c r="F58" s="18"/>
      <c r="G58" s="18"/>
      <c r="H58" s="17"/>
      <c r="I58" s="17"/>
      <c r="J58" s="17"/>
      <c r="K58" s="17"/>
      <c r="L58" s="17"/>
      <c r="M58" s="30"/>
      <c r="N58" s="30"/>
      <c r="O58" s="123" t="s">
        <v>172</v>
      </c>
      <c r="P58" s="124">
        <v>42842</v>
      </c>
      <c r="Q58" s="124">
        <v>42851</v>
      </c>
    </row>
    <row r="59" spans="1:19" s="14" customFormat="1">
      <c r="A59" s="91"/>
      <c r="B59" s="89" t="s">
        <v>6</v>
      </c>
      <c r="C59" s="18">
        <v>4467324.8099999996</v>
      </c>
      <c r="D59" s="18"/>
      <c r="E59" s="18"/>
      <c r="F59" s="18"/>
      <c r="G59" s="18"/>
      <c r="H59" s="17"/>
      <c r="I59" s="17"/>
      <c r="J59" s="17"/>
      <c r="K59" s="17"/>
      <c r="L59" s="17"/>
      <c r="M59" s="30"/>
      <c r="N59" s="30"/>
      <c r="O59" s="123">
        <v>150</v>
      </c>
      <c r="P59" s="124">
        <v>42933</v>
      </c>
      <c r="Q59" s="124">
        <v>42937</v>
      </c>
    </row>
    <row r="60" spans="1:19" s="14" customFormat="1">
      <c r="A60" s="91"/>
      <c r="B60" s="89" t="s">
        <v>170</v>
      </c>
      <c r="C60" s="18">
        <v>61385.22</v>
      </c>
      <c r="D60" s="18"/>
      <c r="E60" s="18"/>
      <c r="F60" s="18"/>
      <c r="G60" s="18"/>
      <c r="H60" s="17"/>
      <c r="I60" s="17"/>
      <c r="J60" s="17"/>
      <c r="K60" s="17"/>
      <c r="L60" s="17"/>
      <c r="M60" s="30"/>
      <c r="N60" s="30"/>
      <c r="O60" s="123"/>
      <c r="P60" s="123"/>
      <c r="Q60" s="123"/>
    </row>
    <row r="61" spans="1:19" s="14" customFormat="1">
      <c r="A61" s="91">
        <v>2</v>
      </c>
      <c r="B61" s="44" t="s">
        <v>159</v>
      </c>
      <c r="C61" s="54">
        <v>12026239.869999999</v>
      </c>
      <c r="D61" s="18"/>
      <c r="E61" s="18">
        <v>1202623.99</v>
      </c>
      <c r="F61" s="18">
        <v>541180.79</v>
      </c>
      <c r="G61" s="18">
        <v>10282435.09</v>
      </c>
      <c r="H61" s="17">
        <v>12026239.869999999</v>
      </c>
      <c r="I61" s="17"/>
      <c r="J61" s="17">
        <v>1202623.99</v>
      </c>
      <c r="K61" s="17">
        <v>541180.79</v>
      </c>
      <c r="L61" s="17">
        <v>10282435.09</v>
      </c>
      <c r="M61" s="30">
        <v>1459421.38</v>
      </c>
      <c r="N61" s="30">
        <v>1346140.31</v>
      </c>
      <c r="O61" s="123"/>
      <c r="P61" s="123"/>
      <c r="Q61" s="123"/>
    </row>
    <row r="62" spans="1:19" s="14" customFormat="1">
      <c r="A62" s="91"/>
      <c r="B62" s="88" t="s">
        <v>158</v>
      </c>
      <c r="C62" s="18">
        <v>391061</v>
      </c>
      <c r="D62" s="18"/>
      <c r="E62" s="18"/>
      <c r="F62" s="18"/>
      <c r="G62" s="18"/>
      <c r="H62" s="17"/>
      <c r="I62" s="17"/>
      <c r="J62" s="17"/>
      <c r="K62" s="17"/>
      <c r="L62" s="17"/>
      <c r="M62" s="30"/>
      <c r="N62" s="30"/>
      <c r="O62" s="123"/>
      <c r="P62" s="123"/>
      <c r="Q62" s="123"/>
    </row>
    <row r="63" spans="1:19" s="14" customFormat="1">
      <c r="A63" s="91"/>
      <c r="B63" s="88" t="s">
        <v>160</v>
      </c>
      <c r="C63" s="18">
        <v>3741194.04</v>
      </c>
      <c r="D63" s="18"/>
      <c r="E63" s="18"/>
      <c r="F63" s="18"/>
      <c r="G63" s="18"/>
      <c r="H63" s="17"/>
      <c r="I63" s="17"/>
      <c r="J63" s="17"/>
      <c r="K63" s="17"/>
      <c r="L63" s="17"/>
      <c r="M63" s="30"/>
      <c r="N63" s="30"/>
      <c r="O63" s="123" t="s">
        <v>171</v>
      </c>
      <c r="P63" s="124">
        <v>42844</v>
      </c>
      <c r="Q63" s="124">
        <v>42811</v>
      </c>
    </row>
    <row r="64" spans="1:19" s="14" customFormat="1">
      <c r="A64" s="91"/>
      <c r="B64" s="88" t="s">
        <v>161</v>
      </c>
      <c r="C64" s="18">
        <v>6936251.1500000004</v>
      </c>
      <c r="D64" s="18"/>
      <c r="E64" s="18"/>
      <c r="F64" s="18"/>
      <c r="G64" s="18"/>
      <c r="H64" s="17"/>
      <c r="I64" s="17"/>
      <c r="J64" s="17"/>
      <c r="K64" s="17"/>
      <c r="L64" s="17"/>
      <c r="M64" s="30"/>
      <c r="N64" s="30"/>
      <c r="O64" s="123">
        <v>81</v>
      </c>
      <c r="P64" s="124">
        <v>42866</v>
      </c>
      <c r="Q64" s="124">
        <v>42867</v>
      </c>
    </row>
    <row r="65" spans="1:17" s="14" customFormat="1" ht="25.5">
      <c r="A65" s="91"/>
      <c r="B65" s="90" t="s">
        <v>162</v>
      </c>
      <c r="C65" s="18"/>
      <c r="D65" s="18"/>
      <c r="E65" s="18"/>
      <c r="F65" s="18"/>
      <c r="G65" s="18"/>
      <c r="H65" s="17"/>
      <c r="I65" s="17"/>
      <c r="J65" s="17"/>
      <c r="K65" s="17"/>
      <c r="L65" s="17"/>
      <c r="M65" s="30"/>
      <c r="N65" s="30"/>
      <c r="O65" s="123">
        <v>81</v>
      </c>
      <c r="P65" s="124">
        <v>42866</v>
      </c>
      <c r="Q65" s="124">
        <v>42867</v>
      </c>
    </row>
    <row r="66" spans="1:17" s="14" customFormat="1" ht="38.25">
      <c r="A66" s="91"/>
      <c r="B66" s="90" t="s">
        <v>163</v>
      </c>
      <c r="C66" s="18">
        <v>874162.26</v>
      </c>
      <c r="D66" s="18"/>
      <c r="E66" s="18"/>
      <c r="F66" s="18"/>
      <c r="G66" s="18"/>
      <c r="H66" s="17"/>
      <c r="I66" s="17"/>
      <c r="J66" s="17"/>
      <c r="K66" s="17"/>
      <c r="L66" s="17"/>
      <c r="M66" s="30"/>
      <c r="N66" s="30"/>
      <c r="O66" s="123">
        <v>81</v>
      </c>
      <c r="P66" s="124">
        <v>42866</v>
      </c>
      <c r="Q66" s="124">
        <v>42867</v>
      </c>
    </row>
    <row r="67" spans="1:17" s="14" customFormat="1">
      <c r="A67" s="91"/>
      <c r="B67" s="90" t="s">
        <v>170</v>
      </c>
      <c r="C67" s="18">
        <v>83571.42</v>
      </c>
      <c r="D67" s="18"/>
      <c r="E67" s="18"/>
      <c r="F67" s="18"/>
      <c r="G67" s="18"/>
      <c r="H67" s="17"/>
      <c r="I67" s="17"/>
      <c r="J67" s="17"/>
      <c r="K67" s="17"/>
      <c r="L67" s="17"/>
      <c r="M67" s="30"/>
      <c r="N67" s="30"/>
      <c r="O67" s="123"/>
      <c r="P67" s="123"/>
      <c r="Q67" s="123"/>
    </row>
    <row r="68" spans="1:17" s="14" customFormat="1">
      <c r="A68" s="91">
        <v>3</v>
      </c>
      <c r="B68" s="44" t="s">
        <v>164</v>
      </c>
      <c r="C68" s="54">
        <v>20285996.940000001</v>
      </c>
      <c r="D68" s="18"/>
      <c r="E68" s="18">
        <v>2028599.69</v>
      </c>
      <c r="F68" s="18">
        <v>912869.87</v>
      </c>
      <c r="G68" s="18">
        <v>17344527.379999999</v>
      </c>
      <c r="H68" s="17">
        <v>20285996.940000001</v>
      </c>
      <c r="I68" s="17"/>
      <c r="J68" s="17">
        <v>2028599.69</v>
      </c>
      <c r="K68" s="17">
        <v>912869.87</v>
      </c>
      <c r="L68" s="17">
        <v>17344527.379999999</v>
      </c>
      <c r="M68" s="30">
        <v>2622109.91</v>
      </c>
      <c r="N68" s="30">
        <v>2343834.5099999998</v>
      </c>
      <c r="O68" s="123"/>
      <c r="P68" s="123"/>
      <c r="Q68" s="123"/>
    </row>
    <row r="69" spans="1:17" s="14" customFormat="1">
      <c r="A69" s="91"/>
      <c r="B69" s="89" t="s">
        <v>158</v>
      </c>
      <c r="C69" s="18">
        <v>492698</v>
      </c>
      <c r="D69" s="18"/>
      <c r="E69" s="18"/>
      <c r="F69" s="18"/>
      <c r="G69" s="18"/>
      <c r="H69" s="17"/>
      <c r="I69" s="17"/>
      <c r="J69" s="17"/>
      <c r="K69" s="17"/>
      <c r="L69" s="17"/>
      <c r="M69" s="30"/>
      <c r="N69" s="30"/>
      <c r="O69" s="123"/>
      <c r="P69" s="123"/>
      <c r="Q69" s="123"/>
    </row>
    <row r="70" spans="1:17" s="14" customFormat="1">
      <c r="A70" s="91"/>
      <c r="B70" s="89" t="s">
        <v>6</v>
      </c>
      <c r="C70" s="18">
        <v>7194079.9400000004</v>
      </c>
      <c r="D70" s="18"/>
      <c r="E70" s="18"/>
      <c r="F70" s="18"/>
      <c r="G70" s="18"/>
      <c r="H70" s="17"/>
      <c r="I70" s="17"/>
      <c r="J70" s="17"/>
      <c r="K70" s="17"/>
      <c r="L70" s="17"/>
      <c r="M70" s="30"/>
      <c r="N70" s="30"/>
      <c r="O70" s="123">
        <v>36</v>
      </c>
      <c r="P70" s="124">
        <v>42800</v>
      </c>
      <c r="Q70" s="124">
        <v>42808</v>
      </c>
    </row>
    <row r="71" spans="1:17" s="14" customFormat="1">
      <c r="A71" s="91"/>
      <c r="B71" s="89" t="s">
        <v>165</v>
      </c>
      <c r="C71" s="18">
        <v>12599219</v>
      </c>
      <c r="D71" s="18"/>
      <c r="E71" s="18"/>
      <c r="F71" s="18"/>
      <c r="G71" s="18"/>
      <c r="H71" s="17"/>
      <c r="I71" s="17"/>
      <c r="J71" s="17"/>
      <c r="K71" s="17"/>
      <c r="L71" s="17"/>
      <c r="M71" s="30"/>
      <c r="N71" s="30"/>
      <c r="O71" s="123">
        <v>36</v>
      </c>
      <c r="P71" s="124">
        <v>42800</v>
      </c>
      <c r="Q71" s="124">
        <v>42808</v>
      </c>
    </row>
    <row r="72" spans="1:17" s="14" customFormat="1">
      <c r="A72" s="91">
        <v>4</v>
      </c>
      <c r="B72" s="44" t="s">
        <v>166</v>
      </c>
      <c r="C72" s="54">
        <v>4228628.59</v>
      </c>
      <c r="D72" s="18"/>
      <c r="E72" s="18">
        <v>422862.86</v>
      </c>
      <c r="F72" s="18">
        <v>190288.29</v>
      </c>
      <c r="G72" s="18">
        <v>3615477.44</v>
      </c>
      <c r="H72" s="17">
        <v>4228628.59</v>
      </c>
      <c r="I72" s="17"/>
      <c r="J72" s="17">
        <v>422862.86</v>
      </c>
      <c r="K72" s="17">
        <v>190288.29</v>
      </c>
      <c r="L72" s="17">
        <v>3615477.44</v>
      </c>
      <c r="M72" s="30">
        <v>1444744.53</v>
      </c>
      <c r="N72" s="30">
        <v>1391930.97</v>
      </c>
      <c r="O72" s="123"/>
      <c r="P72" s="123"/>
      <c r="Q72" s="123"/>
    </row>
    <row r="73" spans="1:17" s="14" customFormat="1">
      <c r="A73" s="91"/>
      <c r="B73" s="89" t="s">
        <v>158</v>
      </c>
      <c r="C73" s="18">
        <v>237316</v>
      </c>
      <c r="D73" s="18"/>
      <c r="E73" s="18"/>
      <c r="F73" s="18"/>
      <c r="G73" s="18"/>
      <c r="H73" s="17"/>
      <c r="I73" s="17"/>
      <c r="J73" s="17"/>
      <c r="K73" s="17"/>
      <c r="L73" s="17"/>
      <c r="M73" s="30"/>
      <c r="N73" s="30"/>
      <c r="O73" s="123"/>
      <c r="P73" s="123"/>
      <c r="Q73" s="123"/>
    </row>
    <row r="74" spans="1:17" s="14" customFormat="1">
      <c r="A74" s="91"/>
      <c r="B74" s="89" t="s">
        <v>6</v>
      </c>
      <c r="C74" s="18">
        <v>3949057.67</v>
      </c>
      <c r="D74" s="18"/>
      <c r="E74" s="18"/>
      <c r="F74" s="18"/>
      <c r="G74" s="18"/>
      <c r="H74" s="17"/>
      <c r="I74" s="17"/>
      <c r="J74" s="17"/>
      <c r="K74" s="17"/>
      <c r="L74" s="17"/>
      <c r="M74" s="30"/>
      <c r="N74" s="30"/>
      <c r="O74" s="123">
        <v>151</v>
      </c>
      <c r="P74" s="124">
        <v>42933</v>
      </c>
      <c r="Q74" s="124">
        <v>42937</v>
      </c>
    </row>
    <row r="75" spans="1:17" s="14" customFormat="1">
      <c r="A75" s="94"/>
      <c r="B75" s="90" t="s">
        <v>170</v>
      </c>
      <c r="C75" s="18">
        <v>42254.92</v>
      </c>
      <c r="D75" s="18"/>
      <c r="E75" s="18"/>
      <c r="F75" s="18"/>
      <c r="G75" s="18"/>
      <c r="H75" s="17"/>
      <c r="I75" s="17"/>
      <c r="J75" s="17"/>
      <c r="K75" s="17"/>
      <c r="L75" s="17"/>
      <c r="M75" s="30"/>
      <c r="N75" s="30"/>
      <c r="O75" s="123"/>
      <c r="P75" s="123"/>
      <c r="Q75" s="123"/>
    </row>
    <row r="76" spans="1:17" s="14" customFormat="1">
      <c r="A76" s="93">
        <v>5</v>
      </c>
      <c r="B76" s="44" t="s">
        <v>167</v>
      </c>
      <c r="C76" s="54">
        <v>10899133.25</v>
      </c>
      <c r="D76" s="18"/>
      <c r="E76" s="18">
        <v>1089913.33</v>
      </c>
      <c r="F76" s="18">
        <v>490461</v>
      </c>
      <c r="G76" s="18">
        <v>9318758.9199999999</v>
      </c>
      <c r="H76" s="17">
        <v>10899133.25</v>
      </c>
      <c r="I76" s="17"/>
      <c r="J76" s="17">
        <v>1089913.33</v>
      </c>
      <c r="K76" s="17">
        <v>490461</v>
      </c>
      <c r="L76" s="17">
        <v>9318758.9199999999</v>
      </c>
      <c r="M76" s="30">
        <v>1458394.48</v>
      </c>
      <c r="N76" s="30">
        <v>1396311.22</v>
      </c>
      <c r="O76" s="123"/>
      <c r="P76" s="123"/>
      <c r="Q76" s="123"/>
    </row>
    <row r="77" spans="1:17" s="14" customFormat="1">
      <c r="A77" s="91"/>
      <c r="B77" s="89" t="s">
        <v>158</v>
      </c>
      <c r="C77" s="18">
        <v>350525</v>
      </c>
      <c r="D77" s="18"/>
      <c r="E77" s="18"/>
      <c r="F77" s="18"/>
      <c r="G77" s="18"/>
      <c r="H77" s="17"/>
      <c r="I77" s="17"/>
      <c r="J77" s="17"/>
      <c r="K77" s="17"/>
      <c r="L77" s="17"/>
      <c r="M77" s="30"/>
      <c r="N77" s="30"/>
      <c r="O77" s="123"/>
      <c r="P77" s="123"/>
      <c r="Q77" s="123"/>
    </row>
    <row r="78" spans="1:17" s="14" customFormat="1">
      <c r="A78" s="91"/>
      <c r="B78" s="89" t="s">
        <v>6</v>
      </c>
      <c r="C78" s="18">
        <v>3714017.26</v>
      </c>
      <c r="D78" s="18"/>
      <c r="E78" s="18"/>
      <c r="F78" s="18"/>
      <c r="G78" s="18"/>
      <c r="H78" s="17"/>
      <c r="I78" s="17"/>
      <c r="J78" s="17"/>
      <c r="K78" s="17"/>
      <c r="L78" s="17"/>
      <c r="M78" s="30"/>
      <c r="N78" s="30"/>
      <c r="O78" s="123">
        <v>88</v>
      </c>
      <c r="P78" s="124">
        <v>42866</v>
      </c>
      <c r="Q78" s="124">
        <v>42867</v>
      </c>
    </row>
    <row r="79" spans="1:17" s="14" customFormat="1">
      <c r="A79" s="91"/>
      <c r="B79" s="89" t="s">
        <v>165</v>
      </c>
      <c r="C79" s="18">
        <v>6722915.8099999996</v>
      </c>
      <c r="D79" s="18"/>
      <c r="E79" s="18"/>
      <c r="F79" s="18"/>
      <c r="G79" s="18"/>
      <c r="H79" s="17"/>
      <c r="I79" s="17"/>
      <c r="J79" s="17"/>
      <c r="K79" s="17"/>
      <c r="L79" s="17"/>
      <c r="M79" s="30"/>
      <c r="N79" s="30"/>
      <c r="O79" s="123">
        <v>148</v>
      </c>
      <c r="P79" s="124">
        <v>42933</v>
      </c>
      <c r="Q79" s="124">
        <v>42937</v>
      </c>
    </row>
    <row r="80" spans="1:17" s="14" customFormat="1">
      <c r="A80" s="91"/>
      <c r="B80" s="90" t="s">
        <v>170</v>
      </c>
      <c r="C80" s="18">
        <v>111675.18</v>
      </c>
      <c r="D80" s="18"/>
      <c r="E80" s="18"/>
      <c r="F80" s="18"/>
      <c r="G80" s="18"/>
      <c r="H80" s="17"/>
      <c r="I80" s="17"/>
      <c r="J80" s="17"/>
      <c r="K80" s="17"/>
      <c r="L80" s="17"/>
      <c r="M80" s="30"/>
      <c r="N80" s="30"/>
      <c r="O80" s="123"/>
      <c r="P80" s="123"/>
      <c r="Q80" s="123"/>
    </row>
    <row r="81" spans="1:17" s="14" customFormat="1">
      <c r="A81" s="91">
        <v>6</v>
      </c>
      <c r="B81" s="44" t="s">
        <v>168</v>
      </c>
      <c r="C81" s="54">
        <v>11574727.939999999</v>
      </c>
      <c r="D81" s="18"/>
      <c r="E81" s="18">
        <v>1157472.79</v>
      </c>
      <c r="F81" s="18">
        <v>520862.75</v>
      </c>
      <c r="G81" s="18">
        <v>9896392.4000000004</v>
      </c>
      <c r="H81" s="17">
        <v>11574727.939999999</v>
      </c>
      <c r="I81" s="17"/>
      <c r="J81" s="17">
        <v>1157472.79</v>
      </c>
      <c r="K81" s="17">
        <v>520862.75</v>
      </c>
      <c r="L81" s="17">
        <v>9896392.4000000004</v>
      </c>
      <c r="M81" s="30">
        <v>1495878.73</v>
      </c>
      <c r="N81" s="30">
        <v>1300751.76</v>
      </c>
      <c r="O81" s="123"/>
      <c r="P81" s="123"/>
      <c r="Q81" s="123"/>
    </row>
    <row r="82" spans="1:17" s="14" customFormat="1">
      <c r="A82" s="91"/>
      <c r="B82" s="89" t="s">
        <v>158</v>
      </c>
      <c r="C82" s="18">
        <v>351382</v>
      </c>
      <c r="D82" s="18"/>
      <c r="E82" s="18"/>
      <c r="F82" s="18"/>
      <c r="G82" s="18"/>
      <c r="H82" s="17"/>
      <c r="I82" s="17"/>
      <c r="J82" s="17"/>
      <c r="K82" s="17"/>
      <c r="L82" s="17"/>
      <c r="M82" s="30"/>
      <c r="N82" s="30"/>
      <c r="O82" s="123"/>
      <c r="P82" s="123"/>
      <c r="Q82" s="123"/>
    </row>
    <row r="83" spans="1:17" s="14" customFormat="1">
      <c r="A83" s="91"/>
      <c r="B83" s="89" t="s">
        <v>6</v>
      </c>
      <c r="C83" s="18">
        <v>4097273.88</v>
      </c>
      <c r="D83" s="18"/>
      <c r="E83" s="18"/>
      <c r="F83" s="18"/>
      <c r="G83" s="18"/>
      <c r="H83" s="17"/>
      <c r="I83" s="17"/>
      <c r="J83" s="17"/>
      <c r="K83" s="17"/>
      <c r="L83" s="17"/>
      <c r="M83" s="30"/>
      <c r="N83" s="30"/>
      <c r="O83" s="123">
        <v>89</v>
      </c>
      <c r="P83" s="124">
        <v>42866</v>
      </c>
      <c r="Q83" s="124">
        <v>42867</v>
      </c>
    </row>
    <row r="84" spans="1:17" s="14" customFormat="1">
      <c r="A84" s="91"/>
      <c r="B84" s="89" t="s">
        <v>165</v>
      </c>
      <c r="C84" s="18">
        <v>7007253.6200000001</v>
      </c>
      <c r="D84" s="18"/>
      <c r="E84" s="18"/>
      <c r="F84" s="18"/>
      <c r="G84" s="18"/>
      <c r="H84" s="17"/>
      <c r="I84" s="17"/>
      <c r="J84" s="17"/>
      <c r="K84" s="17"/>
      <c r="L84" s="17"/>
      <c r="M84" s="30"/>
      <c r="N84" s="30"/>
      <c r="O84" s="123">
        <v>149</v>
      </c>
      <c r="P84" s="124">
        <v>42933</v>
      </c>
      <c r="Q84" s="124">
        <v>42937</v>
      </c>
    </row>
    <row r="85" spans="1:17" s="14" customFormat="1">
      <c r="A85" s="86"/>
      <c r="B85" s="90" t="s">
        <v>170</v>
      </c>
      <c r="C85" s="18">
        <v>118818.44</v>
      </c>
      <c r="D85" s="18"/>
      <c r="E85" s="18"/>
      <c r="F85" s="18"/>
      <c r="G85" s="18"/>
      <c r="H85" s="17"/>
      <c r="I85" s="17"/>
      <c r="J85" s="17"/>
      <c r="K85" s="17"/>
      <c r="L85" s="17"/>
      <c r="M85" s="30"/>
      <c r="N85" s="30"/>
      <c r="O85" s="123"/>
      <c r="P85" s="123"/>
      <c r="Q85" s="123"/>
    </row>
    <row r="86" spans="1:17" s="14" customFormat="1">
      <c r="A86" s="86"/>
      <c r="B86" s="86" t="s">
        <v>169</v>
      </c>
      <c r="C86" s="18">
        <f>SUM(C81+C76+C72+C68+C61+C55)</f>
        <v>65013458.849999994</v>
      </c>
      <c r="D86" s="18"/>
      <c r="E86" s="18">
        <f>SUM(E55:E85)</f>
        <v>6501345.8799999999</v>
      </c>
      <c r="F86" s="18">
        <f t="shared" ref="F86:G86" si="4">SUM(F55:F85)</f>
        <v>2925605.65</v>
      </c>
      <c r="G86" s="18">
        <f t="shared" si="4"/>
        <v>55586507.229999997</v>
      </c>
      <c r="H86" s="17">
        <f>SUM(H55:H82)</f>
        <v>65013458.849999994</v>
      </c>
      <c r="I86" s="17">
        <f t="shared" ref="I86:N86" si="5">SUM(I55:I82)</f>
        <v>0</v>
      </c>
      <c r="J86" s="17">
        <f t="shared" si="5"/>
        <v>6501345.8799999999</v>
      </c>
      <c r="K86" s="17">
        <f t="shared" si="5"/>
        <v>2925605.65</v>
      </c>
      <c r="L86" s="17">
        <f t="shared" si="5"/>
        <v>55586507.32</v>
      </c>
      <c r="M86" s="17">
        <f t="shared" si="5"/>
        <v>9852630.5899999999</v>
      </c>
      <c r="N86" s="17">
        <f t="shared" si="5"/>
        <v>8992079.8399999999</v>
      </c>
      <c r="O86" s="65"/>
      <c r="P86" s="65"/>
      <c r="Q86" s="75"/>
    </row>
    <row r="87" spans="1:17" s="14" customFormat="1">
      <c r="A87" s="108" t="s">
        <v>5</v>
      </c>
      <c r="B87" s="108"/>
      <c r="C87" s="18">
        <f>C34+C52+C86</f>
        <v>143567269.25999999</v>
      </c>
      <c r="D87" s="18">
        <f t="shared" ref="D87:N87" si="6">D34+D52+D86</f>
        <v>0</v>
      </c>
      <c r="E87" s="18">
        <f t="shared" si="6"/>
        <v>10426160.050000001</v>
      </c>
      <c r="F87" s="18">
        <f t="shared" si="6"/>
        <v>4288271.42</v>
      </c>
      <c r="G87" s="18">
        <f t="shared" si="6"/>
        <v>132587429.69999999</v>
      </c>
      <c r="H87" s="18">
        <f t="shared" si="6"/>
        <v>108440344.3</v>
      </c>
      <c r="I87" s="18">
        <f t="shared" si="6"/>
        <v>0</v>
      </c>
      <c r="J87" s="18">
        <f t="shared" si="6"/>
        <v>8909364.4629999995</v>
      </c>
      <c r="K87" s="18">
        <f t="shared" si="6"/>
        <v>3745759.7877500001</v>
      </c>
      <c r="L87" s="18">
        <f t="shared" si="6"/>
        <v>95785220.049250007</v>
      </c>
      <c r="M87" s="18">
        <f t="shared" si="6"/>
        <v>20088719.48</v>
      </c>
      <c r="N87" s="18">
        <f t="shared" si="6"/>
        <v>18173726.859999999</v>
      </c>
      <c r="O87" s="75"/>
      <c r="P87" s="75"/>
      <c r="Q87" s="75"/>
    </row>
    <row r="88" spans="1:17" s="80" customFormat="1">
      <c r="A88" s="76"/>
      <c r="B88" s="77" t="s">
        <v>48</v>
      </c>
      <c r="C88" s="78"/>
      <c r="D88" s="79"/>
      <c r="E88" s="78"/>
      <c r="F88" s="78"/>
      <c r="G88" s="78"/>
    </row>
    <row r="89" spans="1:17" s="80" customFormat="1">
      <c r="A89" s="76"/>
      <c r="B89" s="77" t="s">
        <v>49</v>
      </c>
      <c r="D89" s="79"/>
      <c r="E89" s="78"/>
      <c r="F89" s="78"/>
      <c r="G89" s="78"/>
    </row>
    <row r="90" spans="1:17" s="14" customFormat="1">
      <c r="A90" s="16"/>
      <c r="B90" s="109" t="s">
        <v>50</v>
      </c>
      <c r="C90" s="109"/>
      <c r="D90" s="109"/>
      <c r="E90" s="109"/>
      <c r="F90" s="109"/>
      <c r="G90" s="109"/>
      <c r="H90" s="109"/>
      <c r="I90" s="109"/>
      <c r="J90" s="109"/>
    </row>
    <row r="91" spans="1:17" s="14" customFormat="1">
      <c r="A91" s="16"/>
      <c r="B91" s="110" t="s">
        <v>9</v>
      </c>
      <c r="C91" s="111" t="s">
        <v>51</v>
      </c>
      <c r="D91" s="111"/>
      <c r="E91" s="111"/>
      <c r="F91" s="111"/>
      <c r="G91" s="111"/>
      <c r="H91" s="111"/>
      <c r="I91" s="111"/>
      <c r="J91" s="111"/>
    </row>
    <row r="92" spans="1:17" s="14" customFormat="1" ht="15" customHeight="1">
      <c r="A92" s="16"/>
      <c r="B92" s="110"/>
      <c r="C92" s="111" t="s">
        <v>52</v>
      </c>
      <c r="D92" s="111"/>
      <c r="E92" s="111"/>
      <c r="F92" s="111"/>
      <c r="G92" s="111"/>
      <c r="H92" s="111"/>
      <c r="I92" s="111"/>
      <c r="J92" s="111"/>
    </row>
    <row r="93" spans="1:17" s="14" customFormat="1" ht="15" customHeight="1">
      <c r="A93" s="16"/>
      <c r="B93" s="110"/>
      <c r="C93" s="111" t="s">
        <v>53</v>
      </c>
      <c r="D93" s="111"/>
      <c r="E93" s="111"/>
      <c r="F93" s="111"/>
      <c r="G93" s="111"/>
      <c r="H93" s="111"/>
      <c r="I93" s="111"/>
      <c r="J93" s="111"/>
    </row>
    <row r="94" spans="1:17" s="14" customFormat="1" ht="15" customHeight="1">
      <c r="A94" s="16"/>
      <c r="B94" s="110"/>
      <c r="C94" s="111" t="s">
        <v>54</v>
      </c>
      <c r="D94" s="111"/>
      <c r="E94" s="111"/>
      <c r="F94" s="111"/>
      <c r="G94" s="111"/>
      <c r="H94" s="111"/>
      <c r="I94" s="111"/>
      <c r="J94" s="111"/>
    </row>
    <row r="95" spans="1:17" s="14" customFormat="1" ht="15" customHeight="1">
      <c r="A95" s="16"/>
      <c r="B95" s="110"/>
      <c r="C95" s="111" t="s">
        <v>55</v>
      </c>
      <c r="D95" s="111"/>
      <c r="E95" s="111"/>
      <c r="F95" s="111"/>
      <c r="G95" s="111"/>
      <c r="H95" s="111"/>
      <c r="I95" s="111"/>
      <c r="J95" s="111"/>
    </row>
    <row r="96" spans="1:17" s="14" customFormat="1" ht="15" customHeight="1">
      <c r="A96" s="16"/>
      <c r="B96" s="110"/>
      <c r="C96" s="111" t="s">
        <v>56</v>
      </c>
      <c r="D96" s="111"/>
      <c r="E96" s="111"/>
      <c r="F96" s="111"/>
      <c r="G96" s="111"/>
      <c r="H96" s="111"/>
      <c r="I96" s="111"/>
      <c r="J96" s="111"/>
    </row>
    <row r="97" spans="1:10" s="14" customFormat="1" ht="15" customHeight="1">
      <c r="A97" s="16"/>
      <c r="B97" s="110"/>
      <c r="C97" s="111" t="s">
        <v>57</v>
      </c>
      <c r="D97" s="111"/>
      <c r="E97" s="111"/>
      <c r="F97" s="111"/>
      <c r="G97" s="111"/>
      <c r="H97" s="111"/>
      <c r="I97" s="111"/>
      <c r="J97" s="111"/>
    </row>
    <row r="98" spans="1:10" s="14" customFormat="1" ht="15" customHeight="1">
      <c r="A98" s="16"/>
      <c r="B98" s="110"/>
      <c r="C98" s="111" t="s">
        <v>58</v>
      </c>
      <c r="D98" s="111"/>
      <c r="E98" s="111"/>
      <c r="F98" s="111"/>
      <c r="G98" s="111"/>
      <c r="H98" s="111"/>
      <c r="I98" s="111"/>
      <c r="J98" s="111"/>
    </row>
    <row r="99" spans="1:10" s="14" customFormat="1" ht="15" customHeight="1">
      <c r="A99" s="16"/>
      <c r="B99" s="110"/>
      <c r="C99" s="111" t="s">
        <v>59</v>
      </c>
      <c r="D99" s="111"/>
      <c r="E99" s="111"/>
      <c r="F99" s="111"/>
      <c r="G99" s="111"/>
      <c r="H99" s="111"/>
      <c r="I99" s="111"/>
      <c r="J99" s="111"/>
    </row>
    <row r="100" spans="1:10" s="14" customFormat="1" ht="15" customHeight="1">
      <c r="A100" s="16"/>
      <c r="B100" s="110"/>
      <c r="C100" s="111" t="s">
        <v>60</v>
      </c>
      <c r="D100" s="111"/>
      <c r="E100" s="111"/>
      <c r="F100" s="111"/>
      <c r="G100" s="111"/>
      <c r="H100" s="111"/>
      <c r="I100" s="111"/>
      <c r="J100" s="111"/>
    </row>
    <row r="101" spans="1:10" s="14" customFormat="1" ht="15" customHeight="1">
      <c r="A101" s="16"/>
      <c r="B101" s="110"/>
      <c r="C101" s="111" t="s">
        <v>61</v>
      </c>
      <c r="D101" s="111"/>
      <c r="E101" s="111"/>
      <c r="F101" s="111"/>
      <c r="G101" s="111"/>
      <c r="H101" s="111"/>
      <c r="I101" s="111"/>
      <c r="J101" s="111"/>
    </row>
    <row r="102" spans="1:10" s="14" customFormat="1">
      <c r="A102" s="16"/>
      <c r="B102" s="113" t="s">
        <v>62</v>
      </c>
      <c r="C102" s="111" t="s">
        <v>51</v>
      </c>
      <c r="D102" s="111"/>
      <c r="E102" s="111"/>
      <c r="F102" s="111"/>
      <c r="G102" s="111"/>
      <c r="H102" s="111"/>
      <c r="I102" s="111"/>
      <c r="J102" s="111"/>
    </row>
    <row r="103" spans="1:10" s="14" customFormat="1" ht="15" customHeight="1">
      <c r="A103" s="16"/>
      <c r="B103" s="112"/>
      <c r="C103" s="111" t="s">
        <v>63</v>
      </c>
      <c r="D103" s="111"/>
      <c r="E103" s="111"/>
      <c r="F103" s="111"/>
      <c r="G103" s="111"/>
      <c r="H103" s="111"/>
      <c r="I103" s="111"/>
      <c r="J103" s="111"/>
    </row>
    <row r="104" spans="1:10" s="14" customFormat="1" ht="15" customHeight="1">
      <c r="A104" s="16"/>
      <c r="B104" s="112"/>
      <c r="C104" s="111" t="s">
        <v>64</v>
      </c>
      <c r="D104" s="111"/>
      <c r="E104" s="111"/>
      <c r="F104" s="111"/>
      <c r="G104" s="111"/>
      <c r="H104" s="111"/>
      <c r="I104" s="111"/>
      <c r="J104" s="111"/>
    </row>
    <row r="105" spans="1:10" s="14" customFormat="1" ht="15" customHeight="1">
      <c r="A105" s="16"/>
      <c r="B105" s="112"/>
      <c r="C105" s="111" t="s">
        <v>65</v>
      </c>
      <c r="D105" s="111"/>
      <c r="E105" s="111"/>
      <c r="F105" s="111"/>
      <c r="G105" s="111"/>
      <c r="H105" s="111"/>
      <c r="I105" s="111"/>
      <c r="J105" s="111"/>
    </row>
    <row r="106" spans="1:10" s="14" customFormat="1" ht="15" customHeight="1">
      <c r="A106" s="16"/>
      <c r="B106" s="112"/>
      <c r="C106" s="111" t="s">
        <v>66</v>
      </c>
      <c r="D106" s="111"/>
      <c r="E106" s="111"/>
      <c r="F106" s="111"/>
      <c r="G106" s="111"/>
      <c r="H106" s="111"/>
      <c r="I106" s="111"/>
      <c r="J106" s="111"/>
    </row>
    <row r="107" spans="1:10" s="14" customFormat="1" ht="22.5" customHeight="1">
      <c r="A107" s="16"/>
      <c r="B107" s="112"/>
      <c r="C107" s="111" t="s">
        <v>67</v>
      </c>
      <c r="D107" s="111"/>
      <c r="E107" s="111"/>
      <c r="F107" s="111"/>
      <c r="G107" s="111"/>
      <c r="H107" s="111"/>
      <c r="I107" s="111"/>
      <c r="J107" s="111"/>
    </row>
    <row r="108" spans="1:10" s="14" customFormat="1">
      <c r="A108" s="16"/>
      <c r="B108" s="112"/>
      <c r="C108" s="111" t="s">
        <v>68</v>
      </c>
      <c r="D108" s="111"/>
      <c r="E108" s="111"/>
      <c r="F108" s="111"/>
      <c r="G108" s="111"/>
      <c r="H108" s="111"/>
      <c r="I108" s="111"/>
      <c r="J108" s="111"/>
    </row>
    <row r="109" spans="1:10" s="14" customFormat="1" ht="15" customHeight="1">
      <c r="A109" s="16"/>
      <c r="B109" s="112"/>
      <c r="C109" s="111" t="s">
        <v>69</v>
      </c>
      <c r="D109" s="111"/>
      <c r="E109" s="111"/>
      <c r="F109" s="111"/>
      <c r="G109" s="111"/>
      <c r="H109" s="111"/>
      <c r="I109" s="111"/>
      <c r="J109" s="111"/>
    </row>
    <row r="110" spans="1:10" s="14" customFormat="1" ht="27" customHeight="1">
      <c r="A110" s="16"/>
      <c r="B110" s="112" t="s">
        <v>13</v>
      </c>
      <c r="C110" s="111" t="s">
        <v>70</v>
      </c>
      <c r="D110" s="111"/>
      <c r="E110" s="111"/>
      <c r="F110" s="111"/>
      <c r="G110" s="111"/>
      <c r="H110" s="111"/>
      <c r="I110" s="111"/>
      <c r="J110" s="111"/>
    </row>
    <row r="111" spans="1:10" s="14" customFormat="1" ht="15" customHeight="1">
      <c r="A111" s="16"/>
      <c r="B111" s="112"/>
      <c r="C111" s="111" t="s">
        <v>69</v>
      </c>
      <c r="D111" s="111"/>
      <c r="E111" s="111"/>
      <c r="F111" s="111"/>
      <c r="G111" s="111"/>
      <c r="H111" s="111"/>
      <c r="I111" s="111"/>
      <c r="J111" s="111"/>
    </row>
    <row r="112" spans="1:10" s="14" customFormat="1">
      <c r="A112" s="16"/>
      <c r="B112" s="109" t="s">
        <v>71</v>
      </c>
      <c r="C112" s="109"/>
      <c r="D112" s="109"/>
      <c r="E112" s="109"/>
      <c r="F112" s="109"/>
      <c r="G112" s="109"/>
      <c r="H112" s="109"/>
      <c r="I112" s="109"/>
      <c r="J112" s="109"/>
    </row>
    <row r="113" spans="1:10" s="14" customFormat="1">
      <c r="A113" s="16"/>
      <c r="B113" s="114" t="s">
        <v>15</v>
      </c>
      <c r="C113" s="111" t="s">
        <v>51</v>
      </c>
      <c r="D113" s="111"/>
      <c r="E113" s="111"/>
      <c r="F113" s="111"/>
      <c r="G113" s="111"/>
      <c r="H113" s="111"/>
      <c r="I113" s="111"/>
      <c r="J113" s="111"/>
    </row>
    <row r="114" spans="1:10" s="14" customFormat="1" ht="15" customHeight="1">
      <c r="A114" s="16"/>
      <c r="B114" s="114"/>
      <c r="C114" s="111" t="s">
        <v>72</v>
      </c>
      <c r="D114" s="111"/>
      <c r="E114" s="111"/>
      <c r="F114" s="111"/>
      <c r="G114" s="111"/>
      <c r="H114" s="111"/>
      <c r="I114" s="111"/>
      <c r="J114" s="111"/>
    </row>
    <row r="115" spans="1:10" s="14" customFormat="1" ht="15" customHeight="1">
      <c r="A115" s="16"/>
      <c r="B115" s="114"/>
      <c r="C115" s="111" t="s">
        <v>66</v>
      </c>
      <c r="D115" s="111"/>
      <c r="E115" s="111"/>
      <c r="F115" s="111"/>
      <c r="G115" s="111"/>
      <c r="H115" s="111"/>
      <c r="I115" s="111"/>
      <c r="J115" s="111"/>
    </row>
    <row r="116" spans="1:10" s="14" customFormat="1" ht="15" customHeight="1">
      <c r="A116" s="16"/>
      <c r="B116" s="114"/>
      <c r="C116" s="111" t="s">
        <v>73</v>
      </c>
      <c r="D116" s="111"/>
      <c r="E116" s="111"/>
      <c r="F116" s="111"/>
      <c r="G116" s="111"/>
      <c r="H116" s="111"/>
      <c r="I116" s="111"/>
      <c r="J116" s="111"/>
    </row>
    <row r="117" spans="1:10" s="14" customFormat="1" ht="15" customHeight="1">
      <c r="A117" s="16"/>
      <c r="B117" s="114"/>
      <c r="C117" s="111" t="s">
        <v>64</v>
      </c>
      <c r="D117" s="111"/>
      <c r="E117" s="111"/>
      <c r="F117" s="111"/>
      <c r="G117" s="111"/>
      <c r="H117" s="111"/>
      <c r="I117" s="111"/>
      <c r="J117" s="111"/>
    </row>
    <row r="118" spans="1:10" s="14" customFormat="1" ht="25.5" customHeight="1">
      <c r="A118" s="16"/>
      <c r="B118" s="114"/>
      <c r="C118" s="111" t="s">
        <v>74</v>
      </c>
      <c r="D118" s="111"/>
      <c r="E118" s="111"/>
      <c r="F118" s="111"/>
      <c r="G118" s="111"/>
      <c r="H118" s="111"/>
      <c r="I118" s="111"/>
      <c r="J118" s="111"/>
    </row>
    <row r="119" spans="1:10" s="14" customFormat="1" ht="15" customHeight="1">
      <c r="A119" s="16"/>
      <c r="B119" s="114"/>
      <c r="C119" s="111" t="s">
        <v>69</v>
      </c>
      <c r="D119" s="111"/>
      <c r="E119" s="111"/>
      <c r="F119" s="111"/>
      <c r="G119" s="111"/>
      <c r="H119" s="111"/>
      <c r="I119" s="111"/>
      <c r="J119" s="111"/>
    </row>
    <row r="120" spans="1:10" s="14" customFormat="1">
      <c r="A120" s="16"/>
      <c r="B120" s="114" t="s">
        <v>16</v>
      </c>
      <c r="C120" s="111" t="s">
        <v>51</v>
      </c>
      <c r="D120" s="111"/>
      <c r="E120" s="111"/>
      <c r="F120" s="111"/>
      <c r="G120" s="111"/>
      <c r="H120" s="111"/>
      <c r="I120" s="111"/>
      <c r="J120" s="111"/>
    </row>
    <row r="121" spans="1:10" s="14" customFormat="1" ht="25.5" customHeight="1">
      <c r="A121" s="16"/>
      <c r="B121" s="114"/>
      <c r="C121" s="111" t="s">
        <v>75</v>
      </c>
      <c r="D121" s="111"/>
      <c r="E121" s="111"/>
      <c r="F121" s="111"/>
      <c r="G121" s="111"/>
      <c r="H121" s="111"/>
      <c r="I121" s="111"/>
      <c r="J121" s="111"/>
    </row>
    <row r="122" spans="1:10" s="14" customFormat="1" ht="15" customHeight="1">
      <c r="A122" s="16"/>
      <c r="B122" s="114"/>
      <c r="C122" s="111" t="s">
        <v>66</v>
      </c>
      <c r="D122" s="111"/>
      <c r="E122" s="111"/>
      <c r="F122" s="111"/>
      <c r="G122" s="111"/>
      <c r="H122" s="111"/>
      <c r="I122" s="111"/>
      <c r="J122" s="111"/>
    </row>
    <row r="123" spans="1:10" s="14" customFormat="1" ht="15" customHeight="1">
      <c r="A123" s="16"/>
      <c r="B123" s="114"/>
      <c r="C123" s="111" t="s">
        <v>73</v>
      </c>
      <c r="D123" s="111"/>
      <c r="E123" s="111"/>
      <c r="F123" s="111"/>
      <c r="G123" s="111"/>
      <c r="H123" s="111"/>
      <c r="I123" s="111"/>
      <c r="J123" s="111"/>
    </row>
    <row r="124" spans="1:10" s="14" customFormat="1" ht="15" customHeight="1">
      <c r="A124" s="16"/>
      <c r="B124" s="114"/>
      <c r="C124" s="111" t="s">
        <v>69</v>
      </c>
      <c r="D124" s="111"/>
      <c r="E124" s="111"/>
      <c r="F124" s="111"/>
      <c r="G124" s="111"/>
      <c r="H124" s="111"/>
      <c r="I124" s="111"/>
      <c r="J124" s="111"/>
    </row>
    <row r="125" spans="1:10" s="14" customFormat="1">
      <c r="A125" s="16"/>
      <c r="B125" s="112" t="s">
        <v>7</v>
      </c>
      <c r="C125" s="111" t="s">
        <v>51</v>
      </c>
      <c r="D125" s="111"/>
      <c r="E125" s="111"/>
      <c r="F125" s="111"/>
      <c r="G125" s="111"/>
      <c r="H125" s="111"/>
      <c r="I125" s="111"/>
      <c r="J125" s="111"/>
    </row>
    <row r="126" spans="1:10" s="14" customFormat="1" ht="15" customHeight="1">
      <c r="A126" s="16"/>
      <c r="B126" s="112"/>
      <c r="C126" s="111" t="s">
        <v>76</v>
      </c>
      <c r="D126" s="111"/>
      <c r="E126" s="111"/>
      <c r="F126" s="111"/>
      <c r="G126" s="111"/>
      <c r="H126" s="111"/>
      <c r="I126" s="111"/>
      <c r="J126" s="111"/>
    </row>
    <row r="127" spans="1:10" s="14" customFormat="1" ht="15" customHeight="1">
      <c r="A127" s="16"/>
      <c r="B127" s="112"/>
      <c r="C127" s="111" t="s">
        <v>77</v>
      </c>
      <c r="D127" s="111"/>
      <c r="E127" s="111"/>
      <c r="F127" s="111"/>
      <c r="G127" s="111"/>
      <c r="H127" s="111"/>
      <c r="I127" s="111"/>
      <c r="J127" s="111"/>
    </row>
    <row r="128" spans="1:10" s="14" customFormat="1" ht="15" customHeight="1">
      <c r="A128" s="16"/>
      <c r="B128" s="112"/>
      <c r="C128" s="111" t="s">
        <v>78</v>
      </c>
      <c r="D128" s="111"/>
      <c r="E128" s="111"/>
      <c r="F128" s="111"/>
      <c r="G128" s="111"/>
      <c r="H128" s="111"/>
      <c r="I128" s="111"/>
      <c r="J128" s="111"/>
    </row>
    <row r="129" spans="1:10" s="14" customFormat="1" ht="15" customHeight="1">
      <c r="A129" s="16"/>
      <c r="B129" s="112"/>
      <c r="C129" s="111" t="s">
        <v>79</v>
      </c>
      <c r="D129" s="111"/>
      <c r="E129" s="111"/>
      <c r="F129" s="111"/>
      <c r="G129" s="111"/>
      <c r="H129" s="111"/>
      <c r="I129" s="111"/>
      <c r="J129" s="111"/>
    </row>
    <row r="130" spans="1:10" s="14" customFormat="1" ht="15" customHeight="1">
      <c r="A130" s="16"/>
      <c r="B130" s="112"/>
      <c r="C130" s="111" t="s">
        <v>80</v>
      </c>
      <c r="D130" s="111"/>
      <c r="E130" s="111"/>
      <c r="F130" s="111"/>
      <c r="G130" s="111"/>
      <c r="H130" s="111"/>
      <c r="I130" s="111"/>
      <c r="J130" s="111"/>
    </row>
    <row r="131" spans="1:10" s="14" customFormat="1" ht="15" customHeight="1">
      <c r="A131" s="16"/>
      <c r="B131" s="112"/>
      <c r="C131" s="111" t="s">
        <v>81</v>
      </c>
      <c r="D131" s="111"/>
      <c r="E131" s="111"/>
      <c r="F131" s="111"/>
      <c r="G131" s="111"/>
      <c r="H131" s="111"/>
      <c r="I131" s="111"/>
      <c r="J131" s="111"/>
    </row>
    <row r="132" spans="1:10" s="14" customFormat="1" ht="15" customHeight="1">
      <c r="A132" s="16"/>
      <c r="B132" s="115" t="s">
        <v>82</v>
      </c>
      <c r="C132" s="111" t="s">
        <v>83</v>
      </c>
      <c r="D132" s="111"/>
      <c r="E132" s="111"/>
      <c r="F132" s="111"/>
      <c r="G132" s="111"/>
      <c r="H132" s="111"/>
      <c r="I132" s="111"/>
      <c r="J132" s="111"/>
    </row>
    <row r="133" spans="1:10" s="14" customFormat="1">
      <c r="A133" s="16"/>
      <c r="B133" s="116"/>
      <c r="C133" s="111" t="s">
        <v>84</v>
      </c>
      <c r="D133" s="111"/>
      <c r="E133" s="111"/>
      <c r="F133" s="111"/>
      <c r="G133" s="111"/>
      <c r="H133" s="111"/>
      <c r="I133" s="111"/>
      <c r="J133" s="111"/>
    </row>
    <row r="134" spans="1:10" s="14" customFormat="1" ht="27" customHeight="1">
      <c r="A134" s="16"/>
      <c r="B134" s="116"/>
      <c r="C134" s="111" t="s">
        <v>85</v>
      </c>
      <c r="D134" s="111"/>
      <c r="E134" s="111"/>
      <c r="F134" s="111"/>
      <c r="G134" s="111"/>
      <c r="H134" s="111"/>
      <c r="I134" s="111"/>
      <c r="J134" s="111"/>
    </row>
    <row r="135" spans="1:10" s="14" customFormat="1" ht="15" customHeight="1">
      <c r="A135" s="16"/>
      <c r="B135" s="116"/>
      <c r="C135" s="111" t="s">
        <v>86</v>
      </c>
      <c r="D135" s="111"/>
      <c r="E135" s="111"/>
      <c r="F135" s="111"/>
      <c r="G135" s="111"/>
      <c r="H135" s="111"/>
      <c r="I135" s="111"/>
      <c r="J135" s="111"/>
    </row>
    <row r="136" spans="1:10" s="14" customFormat="1" ht="15" customHeight="1">
      <c r="A136" s="16"/>
      <c r="B136" s="116"/>
      <c r="C136" s="111" t="s">
        <v>87</v>
      </c>
      <c r="D136" s="111"/>
      <c r="E136" s="111"/>
      <c r="F136" s="111"/>
      <c r="G136" s="111"/>
      <c r="H136" s="111"/>
      <c r="I136" s="111"/>
      <c r="J136" s="111"/>
    </row>
    <row r="137" spans="1:10" s="14" customFormat="1" ht="15" customHeight="1">
      <c r="A137" s="16"/>
      <c r="B137" s="116"/>
      <c r="C137" s="111" t="s">
        <v>88</v>
      </c>
      <c r="D137" s="111"/>
      <c r="E137" s="111"/>
      <c r="F137" s="111"/>
      <c r="G137" s="111"/>
      <c r="H137" s="111"/>
      <c r="I137" s="111"/>
      <c r="J137" s="111"/>
    </row>
    <row r="138" spans="1:10" s="14" customFormat="1" ht="15" customHeight="1">
      <c r="A138" s="16"/>
      <c r="B138" s="116"/>
      <c r="C138" s="111" t="s">
        <v>89</v>
      </c>
      <c r="D138" s="111"/>
      <c r="E138" s="111"/>
      <c r="F138" s="111"/>
      <c r="G138" s="111"/>
      <c r="H138" s="111"/>
      <c r="I138" s="111"/>
      <c r="J138" s="111"/>
    </row>
    <row r="139" spans="1:10" s="14" customFormat="1" ht="15" customHeight="1">
      <c r="A139" s="16"/>
      <c r="B139" s="117"/>
      <c r="C139" s="111" t="s">
        <v>90</v>
      </c>
      <c r="D139" s="111"/>
      <c r="E139" s="111"/>
      <c r="F139" s="111"/>
      <c r="G139" s="111"/>
      <c r="H139" s="111"/>
      <c r="I139" s="111"/>
      <c r="J139" s="111"/>
    </row>
    <row r="140" spans="1:10" s="14" customFormat="1" ht="15" customHeight="1">
      <c r="A140" s="16"/>
      <c r="B140" s="118" t="s">
        <v>91</v>
      </c>
      <c r="C140" s="111" t="s">
        <v>92</v>
      </c>
      <c r="D140" s="111"/>
      <c r="E140" s="111"/>
      <c r="F140" s="111"/>
      <c r="G140" s="111"/>
      <c r="H140" s="111"/>
      <c r="I140" s="111"/>
      <c r="J140" s="111"/>
    </row>
    <row r="141" spans="1:10" s="14" customFormat="1" ht="15" customHeight="1">
      <c r="A141" s="16"/>
      <c r="B141" s="119"/>
      <c r="C141" s="111" t="s">
        <v>93</v>
      </c>
      <c r="D141" s="111"/>
      <c r="E141" s="111"/>
      <c r="F141" s="111"/>
      <c r="G141" s="111"/>
      <c r="H141" s="111"/>
      <c r="I141" s="111"/>
      <c r="J141" s="111"/>
    </row>
    <row r="142" spans="1:10" s="14" customFormat="1" ht="15" customHeight="1">
      <c r="A142" s="16"/>
      <c r="B142" s="119"/>
      <c r="C142" s="111" t="s">
        <v>94</v>
      </c>
      <c r="D142" s="111"/>
      <c r="E142" s="111"/>
      <c r="F142" s="111"/>
      <c r="G142" s="111"/>
      <c r="H142" s="111"/>
      <c r="I142" s="111"/>
      <c r="J142" s="111"/>
    </row>
    <row r="143" spans="1:10" s="14" customFormat="1" ht="15" customHeight="1">
      <c r="A143" s="16"/>
      <c r="B143" s="119"/>
      <c r="C143" s="111" t="s">
        <v>95</v>
      </c>
      <c r="D143" s="111"/>
      <c r="E143" s="111"/>
      <c r="F143" s="111"/>
      <c r="G143" s="111"/>
      <c r="H143" s="111"/>
      <c r="I143" s="111"/>
      <c r="J143" s="111"/>
    </row>
    <row r="144" spans="1:10" s="14" customFormat="1" ht="15" customHeight="1">
      <c r="A144" s="16"/>
      <c r="B144" s="119"/>
      <c r="C144" s="111" t="s">
        <v>96</v>
      </c>
      <c r="D144" s="111"/>
      <c r="E144" s="111"/>
      <c r="F144" s="111"/>
      <c r="G144" s="111"/>
      <c r="H144" s="111"/>
      <c r="I144" s="111"/>
      <c r="J144" s="111"/>
    </row>
    <row r="145" spans="1:10" s="14" customFormat="1" ht="15" customHeight="1">
      <c r="A145" s="16"/>
      <c r="B145" s="119"/>
      <c r="C145" s="111" t="s">
        <v>97</v>
      </c>
      <c r="D145" s="111"/>
      <c r="E145" s="111"/>
      <c r="F145" s="111"/>
      <c r="G145" s="111"/>
      <c r="H145" s="111"/>
      <c r="I145" s="111"/>
      <c r="J145" s="111"/>
    </row>
    <row r="146" spans="1:10" s="14" customFormat="1" ht="15" customHeight="1">
      <c r="A146" s="16"/>
      <c r="B146" s="119"/>
      <c r="C146" s="111" t="s">
        <v>98</v>
      </c>
      <c r="D146" s="111"/>
      <c r="E146" s="111"/>
      <c r="F146" s="111"/>
      <c r="G146" s="111"/>
      <c r="H146" s="111"/>
      <c r="I146" s="111"/>
      <c r="J146" s="111"/>
    </row>
    <row r="147" spans="1:10" s="14" customFormat="1" ht="15" customHeight="1">
      <c r="A147" s="16"/>
      <c r="B147" s="119"/>
      <c r="C147" s="111" t="s">
        <v>99</v>
      </c>
      <c r="D147" s="111"/>
      <c r="E147" s="111"/>
      <c r="F147" s="111"/>
      <c r="G147" s="111"/>
      <c r="H147" s="111"/>
      <c r="I147" s="111"/>
      <c r="J147" s="111"/>
    </row>
    <row r="148" spans="1:10" s="14" customFormat="1" ht="15" customHeight="1">
      <c r="A148" s="16"/>
      <c r="B148" s="119"/>
      <c r="C148" s="111" t="s">
        <v>100</v>
      </c>
      <c r="D148" s="111"/>
      <c r="E148" s="111"/>
      <c r="F148" s="111"/>
      <c r="G148" s="111"/>
      <c r="H148" s="111"/>
      <c r="I148" s="111"/>
      <c r="J148" s="111"/>
    </row>
    <row r="149" spans="1:10" s="14" customFormat="1" ht="15" customHeight="1">
      <c r="A149" s="16"/>
      <c r="B149" s="119"/>
      <c r="C149" s="111" t="s">
        <v>101</v>
      </c>
      <c r="D149" s="111"/>
      <c r="E149" s="111"/>
      <c r="F149" s="111"/>
      <c r="G149" s="111"/>
      <c r="H149" s="111"/>
      <c r="I149" s="111"/>
      <c r="J149" s="111"/>
    </row>
    <row r="150" spans="1:10" s="14" customFormat="1" ht="15" customHeight="1">
      <c r="A150" s="16"/>
      <c r="B150" s="119"/>
      <c r="C150" s="111" t="s">
        <v>98</v>
      </c>
      <c r="D150" s="111"/>
      <c r="E150" s="111"/>
      <c r="F150" s="111"/>
      <c r="G150" s="111"/>
      <c r="H150" s="111"/>
      <c r="I150" s="111"/>
      <c r="J150" s="111"/>
    </row>
    <row r="151" spans="1:10" s="14" customFormat="1" ht="15" customHeight="1">
      <c r="A151" s="16"/>
      <c r="B151" s="119"/>
      <c r="C151" s="111" t="s">
        <v>102</v>
      </c>
      <c r="D151" s="111"/>
      <c r="E151" s="111"/>
      <c r="F151" s="111"/>
      <c r="G151" s="111"/>
      <c r="H151" s="111"/>
      <c r="I151" s="111"/>
      <c r="J151" s="111"/>
    </row>
    <row r="152" spans="1:10" s="14" customFormat="1" ht="15" customHeight="1">
      <c r="A152" s="16"/>
      <c r="B152" s="119"/>
      <c r="C152" s="111" t="s">
        <v>103</v>
      </c>
      <c r="D152" s="111"/>
      <c r="E152" s="111"/>
      <c r="F152" s="111"/>
      <c r="G152" s="111"/>
      <c r="H152" s="111"/>
      <c r="I152" s="111"/>
      <c r="J152" s="111"/>
    </row>
    <row r="153" spans="1:10" s="14" customFormat="1" ht="15" customHeight="1">
      <c r="A153" s="16"/>
      <c r="B153" s="119"/>
      <c r="C153" s="111" t="s">
        <v>104</v>
      </c>
      <c r="D153" s="111"/>
      <c r="E153" s="111"/>
      <c r="F153" s="111"/>
      <c r="G153" s="111"/>
      <c r="H153" s="111"/>
      <c r="I153" s="111"/>
      <c r="J153" s="111"/>
    </row>
    <row r="154" spans="1:10" s="14" customFormat="1">
      <c r="A154" s="16"/>
      <c r="B154" s="119"/>
      <c r="C154" s="111" t="s">
        <v>105</v>
      </c>
      <c r="D154" s="111"/>
      <c r="E154" s="111"/>
      <c r="F154" s="111"/>
      <c r="G154" s="111"/>
      <c r="H154" s="111"/>
      <c r="I154" s="111"/>
      <c r="J154" s="111"/>
    </row>
    <row r="155" spans="1:10" s="14" customFormat="1" ht="15" customHeight="1">
      <c r="A155" s="16"/>
      <c r="B155" s="119"/>
      <c r="C155" s="111" t="s">
        <v>106</v>
      </c>
      <c r="D155" s="111"/>
      <c r="E155" s="111"/>
      <c r="F155" s="111"/>
      <c r="G155" s="111"/>
      <c r="H155" s="111"/>
      <c r="I155" s="111"/>
      <c r="J155" s="111"/>
    </row>
    <row r="156" spans="1:10" s="14" customFormat="1" ht="22.5" customHeight="1">
      <c r="A156" s="16"/>
      <c r="B156" s="119"/>
      <c r="C156" s="111" t="s">
        <v>107</v>
      </c>
      <c r="D156" s="111"/>
      <c r="E156" s="111"/>
      <c r="F156" s="111"/>
      <c r="G156" s="111"/>
      <c r="H156" s="111"/>
      <c r="I156" s="111"/>
      <c r="J156" s="111"/>
    </row>
    <row r="157" spans="1:10" s="14" customFormat="1" ht="15" customHeight="1">
      <c r="A157" s="16"/>
      <c r="B157" s="119"/>
      <c r="C157" s="111" t="s">
        <v>108</v>
      </c>
      <c r="D157" s="111"/>
      <c r="E157" s="111"/>
      <c r="F157" s="111"/>
      <c r="G157" s="111"/>
      <c r="H157" s="111"/>
      <c r="I157" s="111"/>
      <c r="J157" s="111"/>
    </row>
    <row r="158" spans="1:10" s="14" customFormat="1">
      <c r="A158" s="16"/>
      <c r="B158" s="119"/>
      <c r="C158" s="111" t="s">
        <v>109</v>
      </c>
      <c r="D158" s="111"/>
      <c r="E158" s="111"/>
      <c r="F158" s="111"/>
      <c r="G158" s="111"/>
      <c r="H158" s="111"/>
      <c r="I158" s="111"/>
      <c r="J158" s="111"/>
    </row>
    <row r="159" spans="1:10" s="14" customFormat="1">
      <c r="A159" s="16"/>
      <c r="B159" s="119"/>
      <c r="C159" s="111" t="s">
        <v>110</v>
      </c>
      <c r="D159" s="111"/>
      <c r="E159" s="111"/>
      <c r="F159" s="111"/>
      <c r="G159" s="111"/>
      <c r="H159" s="111"/>
      <c r="I159" s="111"/>
      <c r="J159" s="111"/>
    </row>
    <row r="160" spans="1:10" s="14" customFormat="1" ht="15" customHeight="1">
      <c r="A160" s="16"/>
      <c r="B160" s="119"/>
      <c r="C160" s="111" t="s">
        <v>111</v>
      </c>
      <c r="D160" s="111"/>
      <c r="E160" s="111"/>
      <c r="F160" s="111"/>
      <c r="G160" s="111"/>
      <c r="H160" s="111"/>
      <c r="I160" s="111"/>
      <c r="J160" s="111"/>
    </row>
    <row r="161" spans="1:10" s="14" customFormat="1" ht="15" customHeight="1">
      <c r="A161" s="16"/>
      <c r="B161" s="119"/>
      <c r="C161" s="111" t="s">
        <v>112</v>
      </c>
      <c r="D161" s="111"/>
      <c r="E161" s="111"/>
      <c r="F161" s="111"/>
      <c r="G161" s="111"/>
      <c r="H161" s="111"/>
      <c r="I161" s="111"/>
      <c r="J161" s="111"/>
    </row>
    <row r="162" spans="1:10" s="14" customFormat="1" ht="26.25" customHeight="1">
      <c r="A162" s="16"/>
      <c r="B162" s="119"/>
      <c r="C162" s="111" t="s">
        <v>113</v>
      </c>
      <c r="D162" s="111"/>
      <c r="E162" s="111"/>
      <c r="F162" s="111"/>
      <c r="G162" s="111"/>
      <c r="H162" s="111"/>
      <c r="I162" s="111"/>
      <c r="J162" s="111"/>
    </row>
    <row r="163" spans="1:10" s="14" customFormat="1" ht="15" customHeight="1">
      <c r="A163" s="16"/>
      <c r="B163" s="120"/>
      <c r="C163" s="111" t="s">
        <v>114</v>
      </c>
      <c r="D163" s="111"/>
      <c r="E163" s="111"/>
      <c r="F163" s="111"/>
      <c r="G163" s="111"/>
      <c r="H163" s="111"/>
      <c r="I163" s="111"/>
      <c r="J163" s="111"/>
    </row>
    <row r="164" spans="1:10" s="14" customFormat="1" ht="15" customHeight="1">
      <c r="A164" s="16"/>
      <c r="B164" s="121" t="s">
        <v>115</v>
      </c>
      <c r="C164" s="111" t="s">
        <v>116</v>
      </c>
      <c r="D164" s="111"/>
      <c r="E164" s="111"/>
      <c r="F164" s="111"/>
      <c r="G164" s="111"/>
      <c r="H164" s="111"/>
      <c r="I164" s="111"/>
      <c r="J164" s="111"/>
    </row>
    <row r="165" spans="1:10" s="14" customFormat="1" ht="27" customHeight="1">
      <c r="A165" s="16"/>
      <c r="B165" s="121"/>
      <c r="C165" s="111" t="s">
        <v>117</v>
      </c>
      <c r="D165" s="111"/>
      <c r="E165" s="111"/>
      <c r="F165" s="111"/>
      <c r="G165" s="111"/>
      <c r="H165" s="111"/>
      <c r="I165" s="111"/>
      <c r="J165" s="111"/>
    </row>
    <row r="166" spans="1:10" s="14" customFormat="1" ht="15" customHeight="1">
      <c r="A166" s="16"/>
      <c r="B166" s="121"/>
      <c r="C166" s="111" t="s">
        <v>118</v>
      </c>
      <c r="D166" s="111"/>
      <c r="E166" s="111"/>
      <c r="F166" s="111"/>
      <c r="G166" s="111"/>
      <c r="H166" s="111"/>
      <c r="I166" s="111"/>
      <c r="J166" s="111"/>
    </row>
    <row r="167" spans="1:10" s="14" customFormat="1" ht="15" customHeight="1">
      <c r="A167" s="16"/>
      <c r="B167" s="121"/>
      <c r="C167" s="111" t="s">
        <v>119</v>
      </c>
      <c r="D167" s="111"/>
      <c r="E167" s="111"/>
      <c r="F167" s="111"/>
      <c r="G167" s="111"/>
      <c r="H167" s="111"/>
      <c r="I167" s="111"/>
      <c r="J167" s="111"/>
    </row>
    <row r="168" spans="1:10" s="14" customFormat="1" ht="15" customHeight="1">
      <c r="A168" s="16"/>
      <c r="B168" s="121"/>
      <c r="C168" s="111" t="s">
        <v>120</v>
      </c>
      <c r="D168" s="111"/>
      <c r="E168" s="111"/>
      <c r="F168" s="111"/>
      <c r="G168" s="111"/>
      <c r="H168" s="111"/>
      <c r="I168" s="111"/>
      <c r="J168" s="111"/>
    </row>
    <row r="169" spans="1:10" s="14" customFormat="1" ht="15" customHeight="1">
      <c r="A169" s="16"/>
      <c r="B169" s="121"/>
      <c r="C169" s="111" t="s">
        <v>121</v>
      </c>
      <c r="D169" s="111"/>
      <c r="E169" s="111"/>
      <c r="F169" s="111"/>
      <c r="G169" s="111"/>
      <c r="H169" s="111"/>
      <c r="I169" s="111"/>
      <c r="J169" s="111"/>
    </row>
    <row r="170" spans="1:10" s="14" customFormat="1" ht="15" customHeight="1">
      <c r="A170" s="16"/>
      <c r="B170" s="121"/>
      <c r="C170" s="111" t="s">
        <v>122</v>
      </c>
      <c r="D170" s="111"/>
      <c r="E170" s="111"/>
      <c r="F170" s="111"/>
      <c r="G170" s="111"/>
      <c r="H170" s="111"/>
      <c r="I170" s="111"/>
      <c r="J170" s="111"/>
    </row>
    <row r="171" spans="1:10" s="14" customFormat="1">
      <c r="A171" s="16"/>
      <c r="B171" s="121"/>
      <c r="C171" s="111" t="s">
        <v>123</v>
      </c>
      <c r="D171" s="111"/>
      <c r="E171" s="111"/>
      <c r="F171" s="111"/>
      <c r="G171" s="111"/>
      <c r="H171" s="111"/>
      <c r="I171" s="111"/>
      <c r="J171" s="111"/>
    </row>
    <row r="172" spans="1:10" s="14" customFormat="1">
      <c r="A172" s="16"/>
      <c r="B172" s="121"/>
      <c r="C172" s="111" t="s">
        <v>124</v>
      </c>
      <c r="D172" s="111"/>
      <c r="E172" s="111"/>
      <c r="F172" s="111"/>
      <c r="G172" s="111"/>
      <c r="H172" s="111"/>
      <c r="I172" s="111"/>
      <c r="J172" s="111"/>
    </row>
    <row r="173" spans="1:10" s="14" customFormat="1" ht="15" customHeight="1">
      <c r="A173" s="16"/>
      <c r="B173" s="121"/>
      <c r="C173" s="111" t="s">
        <v>125</v>
      </c>
      <c r="D173" s="111"/>
      <c r="E173" s="111"/>
      <c r="F173" s="111"/>
      <c r="G173" s="111"/>
      <c r="H173" s="111"/>
      <c r="I173" s="111"/>
      <c r="J173" s="111"/>
    </row>
    <row r="174" spans="1:10" s="14" customFormat="1" ht="15" customHeight="1">
      <c r="A174" s="16"/>
      <c r="B174" s="121"/>
      <c r="C174" s="111" t="s">
        <v>126</v>
      </c>
      <c r="D174" s="111"/>
      <c r="E174" s="111"/>
      <c r="F174" s="111"/>
      <c r="G174" s="111"/>
      <c r="H174" s="111"/>
      <c r="I174" s="111"/>
      <c r="J174" s="111"/>
    </row>
    <row r="175" spans="1:10" s="14" customFormat="1">
      <c r="A175" s="16"/>
      <c r="B175" s="121"/>
      <c r="C175" s="111" t="s">
        <v>127</v>
      </c>
      <c r="D175" s="111"/>
      <c r="E175" s="111"/>
      <c r="F175" s="111"/>
      <c r="G175" s="111"/>
      <c r="H175" s="111"/>
      <c r="I175" s="111"/>
      <c r="J175" s="111"/>
    </row>
    <row r="176" spans="1:10" s="14" customFormat="1" ht="15" customHeight="1">
      <c r="A176" s="16"/>
      <c r="B176" s="118" t="s">
        <v>128</v>
      </c>
      <c r="C176" s="111" t="s">
        <v>129</v>
      </c>
      <c r="D176" s="111"/>
      <c r="E176" s="111"/>
      <c r="F176" s="111"/>
      <c r="G176" s="111"/>
      <c r="H176" s="111"/>
      <c r="I176" s="111"/>
      <c r="J176" s="111"/>
    </row>
    <row r="177" spans="1:10" s="14" customFormat="1" ht="15" customHeight="1">
      <c r="A177" s="16"/>
      <c r="B177" s="119"/>
      <c r="C177" s="111" t="s">
        <v>130</v>
      </c>
      <c r="D177" s="111"/>
      <c r="E177" s="111"/>
      <c r="F177" s="111"/>
      <c r="G177" s="111"/>
      <c r="H177" s="111"/>
      <c r="I177" s="111"/>
      <c r="J177" s="111"/>
    </row>
    <row r="178" spans="1:10" s="14" customFormat="1" ht="15" customHeight="1">
      <c r="A178" s="16"/>
      <c r="B178" s="119"/>
      <c r="C178" s="111" t="s">
        <v>131</v>
      </c>
      <c r="D178" s="111"/>
      <c r="E178" s="111"/>
      <c r="F178" s="111"/>
      <c r="G178" s="111"/>
      <c r="H178" s="111"/>
      <c r="I178" s="111"/>
      <c r="J178" s="111"/>
    </row>
    <row r="179" spans="1:10" s="14" customFormat="1" ht="15" customHeight="1">
      <c r="A179" s="16"/>
      <c r="B179" s="119"/>
      <c r="C179" s="111" t="s">
        <v>132</v>
      </c>
      <c r="D179" s="111"/>
      <c r="E179" s="111"/>
      <c r="F179" s="111"/>
      <c r="G179" s="111"/>
      <c r="H179" s="111"/>
      <c r="I179" s="111"/>
      <c r="J179" s="111"/>
    </row>
    <row r="180" spans="1:10" s="14" customFormat="1" ht="25.5" customHeight="1">
      <c r="A180" s="16"/>
      <c r="B180" s="119"/>
      <c r="C180" s="111" t="s">
        <v>133</v>
      </c>
      <c r="D180" s="111"/>
      <c r="E180" s="111"/>
      <c r="F180" s="111"/>
      <c r="G180" s="111"/>
      <c r="H180" s="111"/>
      <c r="I180" s="111"/>
      <c r="J180" s="111"/>
    </row>
    <row r="181" spans="1:10" s="14" customFormat="1" ht="15" customHeight="1">
      <c r="A181" s="16"/>
      <c r="B181" s="119"/>
      <c r="C181" s="111" t="s">
        <v>134</v>
      </c>
      <c r="D181" s="111"/>
      <c r="E181" s="111"/>
      <c r="F181" s="111"/>
      <c r="G181" s="111"/>
      <c r="H181" s="111"/>
      <c r="I181" s="111"/>
      <c r="J181" s="111"/>
    </row>
    <row r="182" spans="1:10" s="14" customFormat="1" ht="15" customHeight="1">
      <c r="A182" s="16"/>
      <c r="B182" s="119"/>
      <c r="C182" s="111" t="s">
        <v>135</v>
      </c>
      <c r="D182" s="111"/>
      <c r="E182" s="111"/>
      <c r="F182" s="111"/>
      <c r="G182" s="111"/>
      <c r="H182" s="111"/>
      <c r="I182" s="111"/>
      <c r="J182" s="111"/>
    </row>
    <row r="183" spans="1:10" s="14" customFormat="1" ht="15" customHeight="1">
      <c r="A183" s="16"/>
      <c r="B183" s="119"/>
      <c r="C183" s="111" t="s">
        <v>136</v>
      </c>
      <c r="D183" s="111"/>
      <c r="E183" s="111"/>
      <c r="F183" s="111"/>
      <c r="G183" s="111"/>
      <c r="H183" s="111"/>
      <c r="I183" s="111"/>
      <c r="J183" s="111"/>
    </row>
    <row r="184" spans="1:10" s="14" customFormat="1" ht="15" customHeight="1">
      <c r="A184" s="16"/>
      <c r="B184" s="119"/>
      <c r="C184" s="111" t="s">
        <v>137</v>
      </c>
      <c r="D184" s="111"/>
      <c r="E184" s="111"/>
      <c r="F184" s="111"/>
      <c r="G184" s="111"/>
      <c r="H184" s="111"/>
      <c r="I184" s="111"/>
      <c r="J184" s="111"/>
    </row>
    <row r="185" spans="1:10" s="14" customFormat="1" ht="15" customHeight="1">
      <c r="A185" s="16"/>
      <c r="B185" s="119"/>
      <c r="C185" s="111" t="s">
        <v>138</v>
      </c>
      <c r="D185" s="111"/>
      <c r="E185" s="111"/>
      <c r="F185" s="111"/>
      <c r="G185" s="111"/>
      <c r="H185" s="111"/>
      <c r="I185" s="111"/>
      <c r="J185" s="111"/>
    </row>
    <row r="186" spans="1:10" s="14" customFormat="1">
      <c r="A186" s="16"/>
      <c r="B186" s="119"/>
      <c r="C186" s="111" t="s">
        <v>139</v>
      </c>
      <c r="D186" s="111"/>
      <c r="E186" s="111"/>
      <c r="F186" s="111"/>
      <c r="G186" s="111"/>
      <c r="H186" s="111"/>
      <c r="I186" s="111"/>
      <c r="J186" s="111"/>
    </row>
    <row r="187" spans="1:10" s="14" customFormat="1" ht="15" customHeight="1">
      <c r="A187" s="16"/>
      <c r="B187" s="119"/>
      <c r="C187" s="111" t="s">
        <v>140</v>
      </c>
      <c r="D187" s="111"/>
      <c r="E187" s="111"/>
      <c r="F187" s="111"/>
      <c r="G187" s="111"/>
      <c r="H187" s="111"/>
      <c r="I187" s="111"/>
      <c r="J187" s="111"/>
    </row>
    <row r="188" spans="1:10" s="14" customFormat="1" ht="15" customHeight="1">
      <c r="A188" s="16"/>
      <c r="B188" s="119"/>
      <c r="C188" s="111" t="s">
        <v>141</v>
      </c>
      <c r="D188" s="111"/>
      <c r="E188" s="111"/>
      <c r="F188" s="111"/>
      <c r="G188" s="111"/>
      <c r="H188" s="111"/>
      <c r="I188" s="111"/>
      <c r="J188" s="111"/>
    </row>
    <row r="189" spans="1:10" s="14" customFormat="1" ht="15" customHeight="1">
      <c r="A189" s="16"/>
      <c r="B189" s="119"/>
      <c r="C189" s="111" t="s">
        <v>142</v>
      </c>
      <c r="D189" s="111"/>
      <c r="E189" s="111"/>
      <c r="F189" s="111"/>
      <c r="G189" s="111"/>
      <c r="H189" s="111"/>
      <c r="I189" s="111"/>
      <c r="J189" s="111"/>
    </row>
    <row r="190" spans="1:10" s="14" customFormat="1" ht="15" customHeight="1">
      <c r="A190" s="16"/>
      <c r="B190" s="119"/>
      <c r="C190" s="111" t="s">
        <v>143</v>
      </c>
      <c r="D190" s="111"/>
      <c r="E190" s="111"/>
      <c r="F190" s="111"/>
      <c r="G190" s="111"/>
      <c r="H190" s="111"/>
      <c r="I190" s="111"/>
      <c r="J190" s="111"/>
    </row>
    <row r="191" spans="1:10" s="14" customFormat="1" ht="15" customHeight="1">
      <c r="A191" s="16"/>
      <c r="B191" s="119"/>
      <c r="C191" s="111" t="s">
        <v>144</v>
      </c>
      <c r="D191" s="111"/>
      <c r="E191" s="111"/>
      <c r="F191" s="111"/>
      <c r="G191" s="111"/>
      <c r="H191" s="111"/>
      <c r="I191" s="111"/>
      <c r="J191" s="111"/>
    </row>
    <row r="192" spans="1:10" s="14" customFormat="1" ht="15" customHeight="1">
      <c r="A192" s="16"/>
      <c r="B192" s="119"/>
      <c r="C192" s="111" t="s">
        <v>145</v>
      </c>
      <c r="D192" s="111"/>
      <c r="E192" s="111"/>
      <c r="F192" s="111"/>
      <c r="G192" s="111"/>
      <c r="H192" s="111"/>
      <c r="I192" s="111"/>
      <c r="J192" s="111"/>
    </row>
    <row r="193" spans="1:10" s="14" customFormat="1" ht="27" customHeight="1">
      <c r="A193" s="16"/>
      <c r="B193" s="119"/>
      <c r="C193" s="111" t="s">
        <v>146</v>
      </c>
      <c r="D193" s="111"/>
      <c r="E193" s="111"/>
      <c r="F193" s="111"/>
      <c r="G193" s="111"/>
      <c r="H193" s="111"/>
      <c r="I193" s="111"/>
      <c r="J193" s="111"/>
    </row>
    <row r="194" spans="1:10" s="14" customFormat="1" ht="24.75" customHeight="1">
      <c r="A194" s="16"/>
      <c r="B194" s="119"/>
      <c r="C194" s="111" t="s">
        <v>147</v>
      </c>
      <c r="D194" s="111"/>
      <c r="E194" s="111"/>
      <c r="F194" s="111"/>
      <c r="G194" s="111"/>
      <c r="H194" s="111"/>
      <c r="I194" s="111"/>
      <c r="J194" s="111"/>
    </row>
    <row r="195" spans="1:10" s="14" customFormat="1">
      <c r="A195" s="16"/>
      <c r="B195" s="119"/>
      <c r="C195" s="111" t="s">
        <v>148</v>
      </c>
      <c r="D195" s="111"/>
      <c r="E195" s="111"/>
      <c r="F195" s="111"/>
      <c r="G195" s="111"/>
      <c r="H195" s="111"/>
      <c r="I195" s="111"/>
      <c r="J195" s="111"/>
    </row>
    <row r="196" spans="1:10" s="14" customFormat="1" ht="15" customHeight="1">
      <c r="A196" s="16"/>
      <c r="B196" s="119"/>
      <c r="C196" s="111" t="s">
        <v>149</v>
      </c>
      <c r="D196" s="111"/>
      <c r="E196" s="111"/>
      <c r="F196" s="111"/>
      <c r="G196" s="111"/>
      <c r="H196" s="111"/>
      <c r="I196" s="111"/>
      <c r="J196" s="111"/>
    </row>
    <row r="197" spans="1:10" s="14" customFormat="1" ht="15" customHeight="1">
      <c r="A197" s="16"/>
      <c r="B197" s="119"/>
      <c r="C197" s="111" t="s">
        <v>141</v>
      </c>
      <c r="D197" s="111"/>
      <c r="E197" s="111"/>
      <c r="F197" s="111"/>
      <c r="G197" s="111"/>
      <c r="H197" s="111"/>
      <c r="I197" s="111"/>
      <c r="J197" s="111"/>
    </row>
    <row r="198" spans="1:10" s="14" customFormat="1" ht="15" customHeight="1">
      <c r="A198" s="16"/>
      <c r="B198" s="119"/>
      <c r="C198" s="111" t="s">
        <v>142</v>
      </c>
      <c r="D198" s="111"/>
      <c r="E198" s="111"/>
      <c r="F198" s="111"/>
      <c r="G198" s="111"/>
      <c r="H198" s="111"/>
      <c r="I198" s="111"/>
      <c r="J198" s="111"/>
    </row>
    <row r="199" spans="1:10" s="14" customFormat="1" ht="13.5" customHeight="1">
      <c r="A199" s="16"/>
      <c r="B199" s="120"/>
      <c r="C199" s="111" t="s">
        <v>150</v>
      </c>
      <c r="D199" s="111"/>
      <c r="E199" s="111"/>
      <c r="F199" s="111"/>
      <c r="G199" s="111"/>
      <c r="H199" s="111"/>
      <c r="I199" s="111"/>
      <c r="J199" s="111"/>
    </row>
    <row r="200" spans="1:10" s="14" customFormat="1" ht="15" customHeight="1">
      <c r="A200" s="16"/>
      <c r="B200" s="121" t="s">
        <v>151</v>
      </c>
      <c r="C200" s="111" t="s">
        <v>152</v>
      </c>
      <c r="D200" s="111"/>
      <c r="E200" s="111"/>
      <c r="F200" s="111"/>
      <c r="G200" s="111"/>
      <c r="H200" s="111"/>
      <c r="I200" s="111"/>
      <c r="J200" s="111"/>
    </row>
    <row r="201" spans="1:10" s="14" customFormat="1" ht="15" customHeight="1">
      <c r="A201" s="16"/>
      <c r="B201" s="121"/>
      <c r="C201" s="111" t="s">
        <v>153</v>
      </c>
      <c r="D201" s="111"/>
      <c r="E201" s="111"/>
      <c r="F201" s="111"/>
      <c r="G201" s="111"/>
      <c r="H201" s="111"/>
      <c r="I201" s="111"/>
      <c r="J201" s="111"/>
    </row>
    <row r="202" spans="1:10" s="14" customFormat="1" ht="15" customHeight="1">
      <c r="A202" s="16"/>
      <c r="B202" s="121"/>
      <c r="C202" s="111" t="s">
        <v>154</v>
      </c>
      <c r="D202" s="111"/>
      <c r="E202" s="111"/>
      <c r="F202" s="111"/>
      <c r="G202" s="111"/>
      <c r="H202" s="111"/>
      <c r="I202" s="111"/>
      <c r="J202" s="111"/>
    </row>
    <row r="203" spans="1:10" s="14" customFormat="1">
      <c r="A203" s="16"/>
      <c r="B203" s="81" t="s">
        <v>155</v>
      </c>
      <c r="C203" s="81"/>
      <c r="D203" s="82"/>
      <c r="E203" s="81"/>
      <c r="F203" s="83"/>
      <c r="G203" s="83"/>
    </row>
    <row r="204" spans="1:10" s="14" customFormat="1">
      <c r="A204" s="16"/>
      <c r="C204" s="15"/>
      <c r="D204" s="84"/>
      <c r="E204" s="83"/>
      <c r="F204" s="83"/>
      <c r="G204" s="83"/>
    </row>
    <row r="205" spans="1:10" s="14" customFormat="1">
      <c r="A205" s="16"/>
      <c r="B205" s="15"/>
      <c r="C205" s="81"/>
      <c r="D205" s="84"/>
      <c r="E205" s="83"/>
      <c r="F205" s="83"/>
      <c r="G205" s="83"/>
    </row>
    <row r="206" spans="1:10" s="14" customFormat="1">
      <c r="A206" s="16"/>
      <c r="B206" s="15"/>
      <c r="C206" s="81"/>
      <c r="D206" s="84"/>
      <c r="E206" s="83"/>
      <c r="F206" s="83"/>
      <c r="G206" s="83"/>
    </row>
    <row r="207" spans="1:10" s="14" customFormat="1">
      <c r="A207" s="16"/>
      <c r="B207" s="15"/>
      <c r="C207" s="81"/>
      <c r="D207" s="84"/>
      <c r="E207" s="83"/>
      <c r="F207" s="83"/>
      <c r="G207" s="83"/>
    </row>
    <row r="208" spans="1:10" s="14" customFormat="1">
      <c r="A208" s="16"/>
      <c r="B208" s="15"/>
      <c r="C208" s="81"/>
      <c r="D208" s="84"/>
      <c r="E208" s="83"/>
      <c r="F208" s="83"/>
      <c r="G208" s="83"/>
    </row>
    <row r="209" spans="1:17" s="14" customFormat="1">
      <c r="A209" s="16"/>
      <c r="B209" s="15"/>
      <c r="C209" s="81"/>
      <c r="D209" s="84"/>
      <c r="E209" s="83"/>
      <c r="F209" s="83"/>
      <c r="G209" s="83"/>
    </row>
    <row r="210" spans="1:17" s="14" customFormat="1">
      <c r="A210" s="16"/>
      <c r="B210" s="15"/>
      <c r="C210" s="81"/>
      <c r="D210" s="84"/>
      <c r="E210" s="83"/>
      <c r="F210" s="83"/>
      <c r="G210" s="83"/>
    </row>
    <row r="211" spans="1:17" s="14" customFormat="1">
      <c r="A211" s="16"/>
      <c r="B211" s="15"/>
      <c r="C211" s="81"/>
      <c r="D211" s="84"/>
      <c r="E211" s="83"/>
      <c r="F211" s="83"/>
      <c r="G211" s="83"/>
    </row>
    <row r="212" spans="1:17" s="14" customFormat="1">
      <c r="A212" s="16"/>
      <c r="B212" s="15"/>
      <c r="C212" s="81"/>
      <c r="D212" s="84"/>
      <c r="E212" s="83"/>
      <c r="F212" s="83"/>
      <c r="G212" s="83"/>
    </row>
    <row r="213" spans="1:17" s="14" customFormat="1">
      <c r="A213" s="16"/>
      <c r="B213" s="15"/>
      <c r="C213" s="81"/>
      <c r="D213" s="84"/>
      <c r="E213" s="83"/>
      <c r="F213" s="83"/>
      <c r="G213" s="83"/>
    </row>
    <row r="214" spans="1:17" s="14" customFormat="1">
      <c r="A214" s="16"/>
      <c r="B214" s="15"/>
      <c r="C214" s="81"/>
      <c r="D214" s="84"/>
      <c r="E214" s="83"/>
      <c r="F214" s="83"/>
      <c r="G214" s="83"/>
    </row>
    <row r="215" spans="1:17" s="14" customFormat="1">
      <c r="A215" s="16"/>
      <c r="B215" s="15"/>
      <c r="C215" s="81"/>
      <c r="D215" s="84"/>
      <c r="E215" s="83"/>
      <c r="F215" s="83"/>
      <c r="G215" s="83"/>
    </row>
    <row r="216" spans="1:17" s="14" customFormat="1">
      <c r="A216" s="16"/>
      <c r="B216" s="15"/>
      <c r="C216" s="81"/>
      <c r="D216" s="84"/>
      <c r="E216" s="83"/>
      <c r="F216" s="83"/>
      <c r="G216" s="83"/>
    </row>
    <row r="217" spans="1:17" s="14" customFormat="1">
      <c r="A217" s="16"/>
      <c r="B217" s="15"/>
      <c r="C217" s="85"/>
      <c r="D217" s="11"/>
      <c r="E217" s="10"/>
      <c r="F217" s="10"/>
      <c r="G217" s="10"/>
      <c r="H217" s="9"/>
      <c r="I217" s="9"/>
      <c r="J217" s="9"/>
      <c r="K217" s="9"/>
      <c r="L217" s="9"/>
      <c r="M217" s="8"/>
      <c r="N217" s="8"/>
      <c r="O217" s="9"/>
      <c r="P217" s="9"/>
      <c r="Q217" s="9"/>
    </row>
    <row r="218" spans="1:17" s="14" customFormat="1">
      <c r="A218" s="16"/>
      <c r="B218" s="15"/>
      <c r="C218" s="85"/>
      <c r="D218" s="11"/>
      <c r="E218" s="10"/>
      <c r="F218" s="10"/>
      <c r="G218" s="10"/>
      <c r="H218" s="9"/>
      <c r="I218" s="9"/>
      <c r="J218" s="9"/>
      <c r="K218" s="9"/>
      <c r="L218" s="9"/>
      <c r="M218" s="8"/>
      <c r="N218" s="8"/>
      <c r="O218" s="9"/>
      <c r="P218" s="9"/>
      <c r="Q218" s="9"/>
    </row>
    <row r="219" spans="1:17" s="14" customFormat="1">
      <c r="A219" s="16"/>
      <c r="B219" s="15"/>
      <c r="C219" s="85"/>
      <c r="D219" s="11"/>
      <c r="E219" s="10"/>
      <c r="F219" s="10"/>
      <c r="G219" s="10"/>
      <c r="H219" s="9"/>
      <c r="I219" s="9"/>
      <c r="J219" s="9"/>
      <c r="K219" s="9"/>
      <c r="L219" s="9"/>
      <c r="M219" s="8"/>
      <c r="N219" s="8"/>
      <c r="O219" s="9"/>
      <c r="P219" s="9"/>
      <c r="Q219" s="9"/>
    </row>
    <row r="220" spans="1:17" s="14" customFormat="1">
      <c r="A220" s="16"/>
      <c r="B220" s="15"/>
      <c r="C220" s="85"/>
      <c r="D220" s="11"/>
      <c r="E220" s="10"/>
      <c r="F220" s="10"/>
      <c r="G220" s="10"/>
      <c r="H220" s="9"/>
      <c r="I220" s="9"/>
      <c r="J220" s="9"/>
      <c r="K220" s="9"/>
      <c r="L220" s="9"/>
      <c r="M220" s="8"/>
      <c r="N220" s="8"/>
      <c r="O220" s="9"/>
      <c r="P220" s="9"/>
      <c r="Q220" s="9"/>
    </row>
    <row r="221" spans="1:17" s="14" customFormat="1">
      <c r="A221" s="16"/>
      <c r="B221" s="15"/>
      <c r="C221" s="85"/>
      <c r="D221" s="11"/>
      <c r="E221" s="10"/>
      <c r="F221" s="10"/>
      <c r="G221" s="10"/>
      <c r="H221" s="9"/>
      <c r="I221" s="9"/>
      <c r="J221" s="9"/>
      <c r="K221" s="9"/>
      <c r="L221" s="9"/>
      <c r="M221" s="8"/>
      <c r="N221" s="8"/>
      <c r="O221" s="9"/>
      <c r="P221" s="9"/>
      <c r="Q221" s="9"/>
    </row>
    <row r="222" spans="1:17" s="14" customFormat="1">
      <c r="A222" s="16"/>
      <c r="B222" s="15"/>
      <c r="C222" s="85"/>
      <c r="D222" s="11"/>
      <c r="E222" s="10"/>
      <c r="F222" s="10"/>
      <c r="G222" s="10"/>
      <c r="H222" s="9"/>
      <c r="I222" s="9"/>
      <c r="J222" s="9"/>
      <c r="K222" s="9"/>
      <c r="L222" s="9"/>
      <c r="M222" s="8"/>
      <c r="N222" s="8"/>
      <c r="O222" s="9"/>
      <c r="P222" s="9"/>
      <c r="Q222" s="9"/>
    </row>
    <row r="223" spans="1:17" s="14" customFormat="1">
      <c r="A223" s="16"/>
      <c r="B223" s="15"/>
      <c r="C223" s="85"/>
      <c r="D223" s="11"/>
      <c r="E223" s="10"/>
      <c r="F223" s="10"/>
      <c r="G223" s="10"/>
      <c r="H223" s="9"/>
      <c r="I223" s="9"/>
      <c r="J223" s="9"/>
      <c r="K223" s="9"/>
      <c r="L223" s="9"/>
      <c r="M223" s="8"/>
      <c r="N223" s="8"/>
      <c r="O223" s="9"/>
      <c r="P223" s="9"/>
      <c r="Q223" s="9"/>
    </row>
    <row r="224" spans="1:17" s="14" customFormat="1">
      <c r="A224" s="16"/>
      <c r="B224" s="15"/>
      <c r="C224" s="85"/>
      <c r="D224" s="11"/>
      <c r="E224" s="10"/>
      <c r="F224" s="10"/>
      <c r="G224" s="10"/>
      <c r="H224" s="9"/>
      <c r="I224" s="9"/>
      <c r="J224" s="9"/>
      <c r="K224" s="9"/>
      <c r="L224" s="9"/>
      <c r="M224" s="8"/>
      <c r="N224" s="8"/>
      <c r="O224" s="9"/>
      <c r="P224" s="9"/>
      <c r="Q224" s="9"/>
    </row>
    <row r="225" spans="1:17" s="14" customFormat="1">
      <c r="A225" s="16"/>
      <c r="B225" s="15"/>
      <c r="C225" s="85"/>
      <c r="D225" s="11"/>
      <c r="E225" s="10"/>
      <c r="F225" s="10"/>
      <c r="G225" s="10"/>
      <c r="H225" s="9"/>
      <c r="I225" s="9"/>
      <c r="J225" s="9"/>
      <c r="K225" s="9"/>
      <c r="L225" s="9"/>
      <c r="M225" s="8"/>
      <c r="N225" s="8"/>
      <c r="O225" s="9"/>
      <c r="P225" s="9"/>
      <c r="Q225" s="9"/>
    </row>
    <row r="226" spans="1:17" s="14" customFormat="1">
      <c r="A226" s="16"/>
      <c r="B226" s="15"/>
      <c r="C226" s="85"/>
      <c r="D226" s="11"/>
      <c r="E226" s="10"/>
      <c r="F226" s="10"/>
      <c r="G226" s="10"/>
      <c r="H226" s="9"/>
      <c r="I226" s="9"/>
      <c r="J226" s="9"/>
      <c r="K226" s="9"/>
      <c r="L226" s="9"/>
      <c r="M226" s="8"/>
      <c r="N226" s="8"/>
      <c r="O226" s="9"/>
      <c r="P226" s="9"/>
      <c r="Q226" s="9"/>
    </row>
    <row r="227" spans="1:17" s="14" customFormat="1">
      <c r="A227" s="16"/>
      <c r="B227" s="15"/>
      <c r="C227" s="85"/>
      <c r="D227" s="11"/>
      <c r="E227" s="10"/>
      <c r="F227" s="10"/>
      <c r="G227" s="10"/>
      <c r="H227" s="9"/>
      <c r="I227" s="9"/>
      <c r="J227" s="9"/>
      <c r="K227" s="9"/>
      <c r="L227" s="9"/>
      <c r="M227" s="8"/>
      <c r="N227" s="8"/>
      <c r="O227" s="9"/>
      <c r="P227" s="9"/>
      <c r="Q227" s="9"/>
    </row>
    <row r="228" spans="1:17" s="14" customFormat="1">
      <c r="A228" s="16"/>
      <c r="B228" s="15"/>
      <c r="C228" s="85"/>
      <c r="D228" s="11"/>
      <c r="E228" s="10"/>
      <c r="F228" s="10"/>
      <c r="G228" s="10"/>
      <c r="H228" s="9"/>
      <c r="I228" s="9"/>
      <c r="J228" s="9"/>
      <c r="K228" s="9"/>
      <c r="L228" s="9"/>
      <c r="M228" s="8"/>
      <c r="N228" s="8"/>
      <c r="O228" s="9"/>
      <c r="P228" s="9"/>
      <c r="Q228" s="9"/>
    </row>
    <row r="229" spans="1:17" s="14" customFormat="1">
      <c r="A229" s="16"/>
      <c r="B229" s="15"/>
      <c r="C229" s="85"/>
      <c r="D229" s="11"/>
      <c r="E229" s="10"/>
      <c r="F229" s="10"/>
      <c r="G229" s="10"/>
      <c r="H229" s="9"/>
      <c r="I229" s="9"/>
      <c r="J229" s="9"/>
      <c r="K229" s="9"/>
      <c r="L229" s="9"/>
      <c r="M229" s="8"/>
      <c r="N229" s="8"/>
      <c r="O229" s="9"/>
      <c r="P229" s="9"/>
      <c r="Q229" s="9"/>
    </row>
    <row r="230" spans="1:17" s="14" customFormat="1">
      <c r="A230" s="16"/>
      <c r="B230" s="15"/>
      <c r="C230" s="85"/>
      <c r="D230" s="11"/>
      <c r="E230" s="10"/>
      <c r="F230" s="10"/>
      <c r="G230" s="10"/>
      <c r="H230" s="9"/>
      <c r="I230" s="9"/>
      <c r="J230" s="9"/>
      <c r="K230" s="9"/>
      <c r="L230" s="9"/>
      <c r="M230" s="8"/>
      <c r="N230" s="8"/>
      <c r="O230" s="9"/>
      <c r="P230" s="9"/>
      <c r="Q230" s="9"/>
    </row>
    <row r="231" spans="1:17" s="14" customFormat="1">
      <c r="A231" s="16"/>
      <c r="B231" s="15"/>
      <c r="C231" s="85"/>
      <c r="D231" s="11"/>
      <c r="E231" s="10"/>
      <c r="F231" s="10"/>
      <c r="G231" s="10"/>
      <c r="H231" s="9"/>
      <c r="I231" s="9"/>
      <c r="J231" s="9"/>
      <c r="K231" s="9"/>
      <c r="L231" s="9"/>
      <c r="M231" s="8"/>
      <c r="N231" s="8"/>
      <c r="O231" s="9"/>
      <c r="P231" s="9"/>
      <c r="Q231" s="9"/>
    </row>
    <row r="232" spans="1:17" s="14" customFormat="1">
      <c r="A232" s="16"/>
      <c r="B232" s="15"/>
      <c r="C232" s="85"/>
      <c r="D232" s="11"/>
      <c r="E232" s="10"/>
      <c r="F232" s="10"/>
      <c r="G232" s="10"/>
      <c r="H232" s="9"/>
      <c r="I232" s="9"/>
      <c r="J232" s="9"/>
      <c r="K232" s="9"/>
      <c r="L232" s="9"/>
      <c r="M232" s="8"/>
      <c r="N232" s="8"/>
      <c r="O232" s="9"/>
      <c r="P232" s="9"/>
      <c r="Q232" s="9"/>
    </row>
    <row r="233" spans="1:17" s="14" customFormat="1">
      <c r="A233" s="16"/>
      <c r="B233" s="15"/>
      <c r="C233" s="85"/>
      <c r="D233" s="11"/>
      <c r="E233" s="10"/>
      <c r="F233" s="10"/>
      <c r="G233" s="10"/>
      <c r="H233" s="9"/>
      <c r="I233" s="9"/>
      <c r="J233" s="9"/>
      <c r="K233" s="9"/>
      <c r="L233" s="9"/>
      <c r="M233" s="8"/>
      <c r="N233" s="8"/>
      <c r="O233" s="9"/>
      <c r="P233" s="9"/>
      <c r="Q233" s="9"/>
    </row>
    <row r="234" spans="1:17" s="14" customFormat="1">
      <c r="A234" s="16"/>
      <c r="B234" s="15"/>
      <c r="C234" s="85"/>
      <c r="D234" s="11"/>
      <c r="E234" s="10"/>
      <c r="F234" s="10"/>
      <c r="G234" s="10"/>
      <c r="H234" s="9"/>
      <c r="I234" s="9"/>
      <c r="J234" s="9"/>
      <c r="K234" s="9"/>
      <c r="L234" s="9"/>
      <c r="M234" s="8"/>
      <c r="N234" s="8"/>
      <c r="O234" s="9"/>
      <c r="P234" s="9"/>
      <c r="Q234" s="9"/>
    </row>
    <row r="235" spans="1:17" s="14" customFormat="1">
      <c r="A235" s="16"/>
      <c r="B235" s="15"/>
      <c r="C235" s="85"/>
      <c r="D235" s="11"/>
      <c r="E235" s="10"/>
      <c r="F235" s="10"/>
      <c r="G235" s="10"/>
      <c r="H235" s="9"/>
      <c r="I235" s="9"/>
      <c r="J235" s="9"/>
      <c r="K235" s="9"/>
      <c r="L235" s="9"/>
      <c r="M235" s="8"/>
      <c r="N235" s="8"/>
      <c r="O235" s="9"/>
      <c r="P235" s="9"/>
      <c r="Q235" s="9"/>
    </row>
    <row r="236" spans="1:17" s="14" customFormat="1">
      <c r="A236" s="16"/>
      <c r="B236" s="15"/>
      <c r="C236" s="85"/>
      <c r="D236" s="11"/>
      <c r="E236" s="10"/>
      <c r="F236" s="10"/>
      <c r="G236" s="10"/>
      <c r="H236" s="9"/>
      <c r="I236" s="9"/>
      <c r="J236" s="9"/>
      <c r="K236" s="9"/>
      <c r="L236" s="9"/>
      <c r="M236" s="8"/>
      <c r="N236" s="8"/>
      <c r="O236" s="9"/>
      <c r="P236" s="9"/>
      <c r="Q236" s="9"/>
    </row>
    <row r="237" spans="1:17" s="14" customFormat="1">
      <c r="A237" s="16"/>
      <c r="B237" s="15"/>
      <c r="C237" s="85"/>
      <c r="D237" s="11"/>
      <c r="E237" s="10"/>
      <c r="F237" s="10"/>
      <c r="G237" s="10"/>
      <c r="H237" s="9"/>
      <c r="I237" s="9"/>
      <c r="J237" s="9"/>
      <c r="K237" s="9"/>
      <c r="L237" s="9"/>
      <c r="M237" s="8"/>
      <c r="N237" s="8"/>
      <c r="O237" s="9"/>
      <c r="P237" s="9"/>
      <c r="Q237" s="9"/>
    </row>
    <row r="238" spans="1:17" s="14" customFormat="1">
      <c r="A238" s="16"/>
      <c r="B238" s="15"/>
      <c r="C238" s="85"/>
      <c r="D238" s="11"/>
      <c r="E238" s="10"/>
      <c r="F238" s="10"/>
      <c r="G238" s="10"/>
      <c r="H238" s="9"/>
      <c r="I238" s="9"/>
      <c r="J238" s="9"/>
      <c r="K238" s="9"/>
      <c r="L238" s="9"/>
      <c r="M238" s="8"/>
      <c r="N238" s="8"/>
      <c r="O238" s="9"/>
      <c r="P238" s="9"/>
      <c r="Q238" s="9"/>
    </row>
    <row r="239" spans="1:17" s="14" customFormat="1">
      <c r="A239" s="16"/>
      <c r="B239" s="15"/>
      <c r="C239" s="85"/>
      <c r="D239" s="11"/>
      <c r="E239" s="10"/>
      <c r="F239" s="10"/>
      <c r="G239" s="10"/>
      <c r="H239" s="9"/>
      <c r="I239" s="9"/>
      <c r="J239" s="9"/>
      <c r="K239" s="9"/>
      <c r="L239" s="9"/>
      <c r="M239" s="8"/>
      <c r="N239" s="8"/>
      <c r="O239" s="9"/>
      <c r="P239" s="9"/>
      <c r="Q239" s="9"/>
    </row>
    <row r="240" spans="1:17" s="14" customFormat="1">
      <c r="A240" s="16"/>
      <c r="B240" s="15"/>
      <c r="C240" s="85"/>
      <c r="D240" s="11"/>
      <c r="E240" s="10"/>
      <c r="F240" s="10"/>
      <c r="G240" s="10"/>
      <c r="H240" s="9"/>
      <c r="I240" s="9"/>
      <c r="J240" s="9"/>
      <c r="K240" s="9"/>
      <c r="L240" s="9"/>
      <c r="M240" s="8"/>
      <c r="N240" s="8"/>
      <c r="O240" s="9"/>
      <c r="P240" s="9"/>
      <c r="Q240" s="9"/>
    </row>
    <row r="241" spans="1:17" s="14" customFormat="1">
      <c r="A241" s="16"/>
      <c r="B241" s="15"/>
      <c r="C241" s="85"/>
      <c r="D241" s="11"/>
      <c r="E241" s="10"/>
      <c r="F241" s="10"/>
      <c r="G241" s="10"/>
      <c r="H241" s="9"/>
      <c r="I241" s="9"/>
      <c r="J241" s="9"/>
      <c r="K241" s="9"/>
      <c r="L241" s="9"/>
      <c r="M241" s="8"/>
      <c r="N241" s="8"/>
      <c r="O241" s="9"/>
      <c r="P241" s="9"/>
      <c r="Q241" s="9"/>
    </row>
    <row r="242" spans="1:17" s="14" customFormat="1">
      <c r="A242" s="16"/>
      <c r="B242" s="15"/>
      <c r="C242" s="85"/>
      <c r="D242" s="11"/>
      <c r="E242" s="10"/>
      <c r="F242" s="10"/>
      <c r="G242" s="10"/>
      <c r="H242" s="9"/>
      <c r="I242" s="9"/>
      <c r="J242" s="9"/>
      <c r="K242" s="9"/>
      <c r="L242" s="9"/>
      <c r="M242" s="8"/>
      <c r="N242" s="8"/>
      <c r="O242" s="9"/>
      <c r="P242" s="9"/>
      <c r="Q242" s="9"/>
    </row>
    <row r="243" spans="1:17" s="14" customFormat="1">
      <c r="A243" s="16"/>
      <c r="B243" s="15"/>
      <c r="C243" s="85"/>
      <c r="D243" s="11"/>
      <c r="E243" s="10"/>
      <c r="F243" s="10"/>
      <c r="G243" s="10"/>
      <c r="H243" s="9"/>
      <c r="I243" s="9"/>
      <c r="J243" s="9"/>
      <c r="K243" s="9"/>
      <c r="L243" s="9"/>
      <c r="M243" s="8"/>
      <c r="N243" s="8"/>
      <c r="O243" s="9"/>
      <c r="P243" s="9"/>
      <c r="Q243" s="9"/>
    </row>
    <row r="244" spans="1:17" s="14" customFormat="1">
      <c r="A244" s="16"/>
      <c r="B244" s="15"/>
      <c r="C244" s="85"/>
      <c r="D244" s="11"/>
      <c r="E244" s="10"/>
      <c r="F244" s="10"/>
      <c r="G244" s="10"/>
      <c r="H244" s="9"/>
      <c r="I244" s="9"/>
      <c r="J244" s="9"/>
      <c r="K244" s="9"/>
      <c r="L244" s="9"/>
      <c r="M244" s="8"/>
      <c r="N244" s="8"/>
      <c r="O244" s="9"/>
      <c r="P244" s="9"/>
      <c r="Q244" s="9"/>
    </row>
    <row r="245" spans="1:17" s="14" customFormat="1">
      <c r="A245" s="16"/>
      <c r="B245" s="15"/>
      <c r="C245" s="85"/>
      <c r="D245" s="11"/>
      <c r="E245" s="10"/>
      <c r="F245" s="10"/>
      <c r="G245" s="10"/>
      <c r="H245" s="9"/>
      <c r="I245" s="9"/>
      <c r="J245" s="9"/>
      <c r="K245" s="9"/>
      <c r="L245" s="9"/>
      <c r="M245" s="8"/>
      <c r="N245" s="8"/>
      <c r="O245" s="9"/>
      <c r="P245" s="9"/>
      <c r="Q245" s="9"/>
    </row>
    <row r="246" spans="1:17" s="14" customFormat="1">
      <c r="A246" s="16"/>
      <c r="B246" s="15"/>
      <c r="C246" s="85"/>
      <c r="D246" s="11"/>
      <c r="E246" s="10"/>
      <c r="F246" s="10"/>
      <c r="G246" s="10"/>
      <c r="H246" s="9"/>
      <c r="I246" s="9"/>
      <c r="J246" s="9"/>
      <c r="K246" s="9"/>
      <c r="L246" s="9"/>
      <c r="M246" s="8"/>
      <c r="N246" s="8"/>
      <c r="O246" s="9"/>
      <c r="P246" s="9"/>
      <c r="Q246" s="9"/>
    </row>
    <row r="247" spans="1:17" s="14" customFormat="1">
      <c r="A247" s="16"/>
      <c r="B247" s="15"/>
      <c r="C247" s="85"/>
      <c r="D247" s="11"/>
      <c r="E247" s="10"/>
      <c r="F247" s="10"/>
      <c r="G247" s="10"/>
      <c r="H247" s="9"/>
      <c r="I247" s="9"/>
      <c r="J247" s="9"/>
      <c r="K247" s="9"/>
      <c r="L247" s="9"/>
      <c r="M247" s="8"/>
      <c r="N247" s="8"/>
      <c r="O247" s="9"/>
      <c r="P247" s="9"/>
      <c r="Q247" s="9"/>
    </row>
    <row r="248" spans="1:17" s="14" customFormat="1">
      <c r="A248" s="16"/>
      <c r="B248" s="15"/>
      <c r="C248" s="85"/>
      <c r="D248" s="11"/>
      <c r="E248" s="10"/>
      <c r="F248" s="10"/>
      <c r="G248" s="10"/>
      <c r="H248" s="9"/>
      <c r="I248" s="9"/>
      <c r="J248" s="9"/>
      <c r="K248" s="9"/>
      <c r="L248" s="9"/>
      <c r="M248" s="8"/>
      <c r="N248" s="8"/>
      <c r="O248" s="9"/>
      <c r="P248" s="9"/>
      <c r="Q248" s="9"/>
    </row>
    <row r="249" spans="1:17" s="14" customFormat="1">
      <c r="A249" s="16"/>
      <c r="B249" s="15"/>
      <c r="C249" s="85"/>
      <c r="D249" s="11"/>
      <c r="E249" s="10"/>
      <c r="F249" s="10"/>
      <c r="G249" s="10"/>
      <c r="H249" s="9"/>
      <c r="I249" s="9"/>
      <c r="J249" s="9"/>
      <c r="K249" s="9"/>
      <c r="L249" s="9"/>
      <c r="M249" s="8"/>
      <c r="N249" s="8"/>
      <c r="O249" s="9"/>
      <c r="P249" s="9"/>
      <c r="Q249" s="9"/>
    </row>
    <row r="250" spans="1:17" s="14" customFormat="1">
      <c r="A250" s="16"/>
      <c r="B250" s="15"/>
      <c r="C250" s="85"/>
      <c r="D250" s="11"/>
      <c r="E250" s="10"/>
      <c r="F250" s="10"/>
      <c r="G250" s="10"/>
      <c r="H250" s="9"/>
      <c r="I250" s="9"/>
      <c r="J250" s="9"/>
      <c r="K250" s="9"/>
      <c r="L250" s="9"/>
      <c r="M250" s="8"/>
      <c r="N250" s="8"/>
      <c r="O250" s="9"/>
      <c r="P250" s="9"/>
      <c r="Q250" s="9"/>
    </row>
    <row r="251" spans="1:17" s="14" customFormat="1">
      <c r="A251" s="16"/>
      <c r="B251" s="15"/>
      <c r="C251" s="85"/>
      <c r="D251" s="11"/>
      <c r="E251" s="10"/>
      <c r="F251" s="10"/>
      <c r="G251" s="10"/>
      <c r="H251" s="9"/>
      <c r="I251" s="9"/>
      <c r="J251" s="9"/>
      <c r="K251" s="9"/>
      <c r="L251" s="9"/>
      <c r="M251" s="8"/>
      <c r="N251" s="8"/>
      <c r="O251" s="9"/>
      <c r="P251" s="9"/>
      <c r="Q251" s="9"/>
    </row>
    <row r="252" spans="1:17" s="14" customFormat="1">
      <c r="A252" s="16"/>
      <c r="B252" s="15"/>
      <c r="C252" s="85"/>
      <c r="D252" s="11"/>
      <c r="E252" s="10"/>
      <c r="F252" s="10"/>
      <c r="G252" s="10"/>
      <c r="H252" s="9"/>
      <c r="I252" s="9"/>
      <c r="J252" s="9"/>
      <c r="K252" s="9"/>
      <c r="L252" s="9"/>
      <c r="M252" s="8"/>
      <c r="N252" s="8"/>
      <c r="O252" s="9"/>
      <c r="P252" s="9"/>
      <c r="Q252" s="9"/>
    </row>
    <row r="253" spans="1:17" s="14" customFormat="1">
      <c r="A253" s="16"/>
      <c r="B253" s="15"/>
      <c r="C253" s="85"/>
      <c r="D253" s="11"/>
      <c r="E253" s="10"/>
      <c r="F253" s="10"/>
      <c r="G253" s="10"/>
      <c r="H253" s="9"/>
      <c r="I253" s="9"/>
      <c r="J253" s="9"/>
      <c r="K253" s="9"/>
      <c r="L253" s="9"/>
      <c r="M253" s="8"/>
      <c r="N253" s="8"/>
      <c r="O253" s="9"/>
      <c r="P253" s="9"/>
      <c r="Q253" s="9"/>
    </row>
    <row r="254" spans="1:17" s="14" customFormat="1">
      <c r="A254" s="16"/>
      <c r="B254" s="15"/>
      <c r="C254" s="85"/>
      <c r="D254" s="11"/>
      <c r="E254" s="10"/>
      <c r="F254" s="10"/>
      <c r="G254" s="10"/>
      <c r="H254" s="9"/>
      <c r="I254" s="9"/>
      <c r="J254" s="9"/>
      <c r="K254" s="9"/>
      <c r="L254" s="9"/>
      <c r="M254" s="8"/>
      <c r="N254" s="8"/>
      <c r="O254" s="9"/>
      <c r="P254" s="9"/>
      <c r="Q254" s="9"/>
    </row>
    <row r="255" spans="1:17" s="14" customFormat="1">
      <c r="A255" s="16"/>
      <c r="B255" s="15"/>
      <c r="C255" s="85"/>
      <c r="D255" s="11"/>
      <c r="E255" s="10"/>
      <c r="F255" s="10"/>
      <c r="G255" s="10"/>
      <c r="H255" s="9"/>
      <c r="I255" s="9"/>
      <c r="J255" s="9"/>
      <c r="K255" s="9"/>
      <c r="L255" s="9"/>
      <c r="M255" s="8"/>
      <c r="N255" s="8"/>
      <c r="O255" s="9"/>
      <c r="P255" s="9"/>
      <c r="Q255" s="9"/>
    </row>
    <row r="256" spans="1:17" s="14" customFormat="1">
      <c r="A256" s="16"/>
      <c r="B256" s="15"/>
      <c r="C256" s="85"/>
      <c r="D256" s="11"/>
      <c r="E256" s="10"/>
      <c r="F256" s="10"/>
      <c r="G256" s="10"/>
      <c r="H256" s="9"/>
      <c r="I256" s="9"/>
      <c r="J256" s="9"/>
      <c r="K256" s="9"/>
      <c r="L256" s="9"/>
      <c r="M256" s="8"/>
      <c r="N256" s="8"/>
      <c r="O256" s="9"/>
      <c r="P256" s="9"/>
      <c r="Q256" s="9"/>
    </row>
    <row r="257" spans="1:17" s="14" customFormat="1">
      <c r="A257" s="16"/>
      <c r="B257" s="15"/>
      <c r="C257" s="85"/>
      <c r="D257" s="11"/>
      <c r="E257" s="10"/>
      <c r="F257" s="10"/>
      <c r="G257" s="10"/>
      <c r="H257" s="9"/>
      <c r="I257" s="9"/>
      <c r="J257" s="9"/>
      <c r="K257" s="9"/>
      <c r="L257" s="9"/>
      <c r="M257" s="8"/>
      <c r="N257" s="8"/>
      <c r="O257" s="9"/>
      <c r="P257" s="9"/>
      <c r="Q257" s="9"/>
    </row>
    <row r="258" spans="1:17" s="14" customFormat="1">
      <c r="A258" s="16"/>
      <c r="B258" s="15"/>
      <c r="C258" s="85"/>
      <c r="D258" s="11"/>
      <c r="E258" s="10"/>
      <c r="F258" s="10"/>
      <c r="G258" s="10"/>
      <c r="H258" s="9"/>
      <c r="I258" s="9"/>
      <c r="J258" s="9"/>
      <c r="K258" s="9"/>
      <c r="L258" s="9"/>
      <c r="M258" s="8"/>
      <c r="N258" s="8"/>
      <c r="O258" s="9"/>
      <c r="P258" s="9"/>
      <c r="Q258" s="9"/>
    </row>
    <row r="259" spans="1:17" s="14" customFormat="1">
      <c r="A259" s="16"/>
      <c r="B259" s="15"/>
      <c r="C259" s="85"/>
      <c r="D259" s="11"/>
      <c r="E259" s="10"/>
      <c r="F259" s="10"/>
      <c r="G259" s="10"/>
      <c r="H259" s="9"/>
      <c r="I259" s="9"/>
      <c r="J259" s="9"/>
      <c r="K259" s="9"/>
      <c r="L259" s="9"/>
      <c r="M259" s="8"/>
      <c r="N259" s="8"/>
      <c r="O259" s="9"/>
      <c r="P259" s="9"/>
      <c r="Q259" s="9"/>
    </row>
    <row r="260" spans="1:17" s="14" customFormat="1">
      <c r="A260" s="16"/>
      <c r="B260" s="15"/>
      <c r="C260" s="85"/>
      <c r="D260" s="11"/>
      <c r="E260" s="10"/>
      <c r="F260" s="10"/>
      <c r="G260" s="10"/>
      <c r="H260" s="9"/>
      <c r="I260" s="9"/>
      <c r="J260" s="9"/>
      <c r="K260" s="9"/>
      <c r="L260" s="9"/>
      <c r="M260" s="8"/>
      <c r="N260" s="8"/>
      <c r="O260" s="9"/>
      <c r="P260" s="9"/>
      <c r="Q260" s="9"/>
    </row>
    <row r="261" spans="1:17" s="14" customFormat="1">
      <c r="A261" s="16"/>
      <c r="B261" s="15"/>
      <c r="C261" s="85"/>
      <c r="D261" s="11"/>
      <c r="E261" s="10"/>
      <c r="F261" s="10"/>
      <c r="G261" s="10"/>
      <c r="H261" s="9"/>
      <c r="I261" s="9"/>
      <c r="J261" s="9"/>
      <c r="K261" s="9"/>
      <c r="L261" s="9"/>
      <c r="M261" s="8"/>
      <c r="N261" s="8"/>
      <c r="O261" s="9"/>
      <c r="P261" s="9"/>
      <c r="Q261" s="9"/>
    </row>
    <row r="262" spans="1:17" s="14" customFormat="1">
      <c r="A262" s="16"/>
      <c r="B262" s="15"/>
      <c r="C262" s="85"/>
      <c r="D262" s="11"/>
      <c r="E262" s="10"/>
      <c r="F262" s="10"/>
      <c r="G262" s="10"/>
      <c r="H262" s="9"/>
      <c r="I262" s="9"/>
      <c r="J262" s="9"/>
      <c r="K262" s="9"/>
      <c r="L262" s="9"/>
      <c r="M262" s="8"/>
      <c r="N262" s="8"/>
      <c r="O262" s="9"/>
      <c r="P262" s="9"/>
      <c r="Q262" s="9"/>
    </row>
    <row r="263" spans="1:17" s="14" customFormat="1">
      <c r="A263" s="16"/>
      <c r="B263" s="15"/>
      <c r="C263" s="85"/>
      <c r="D263" s="11"/>
      <c r="E263" s="10"/>
      <c r="F263" s="10"/>
      <c r="G263" s="10"/>
      <c r="H263" s="9"/>
      <c r="I263" s="9"/>
      <c r="J263" s="9"/>
      <c r="K263" s="9"/>
      <c r="L263" s="9"/>
      <c r="M263" s="8"/>
      <c r="N263" s="8"/>
      <c r="O263" s="9"/>
      <c r="P263" s="9"/>
      <c r="Q263" s="9"/>
    </row>
    <row r="264" spans="1:17" s="14" customFormat="1">
      <c r="A264" s="16"/>
      <c r="B264" s="15"/>
      <c r="C264" s="85"/>
      <c r="D264" s="11"/>
      <c r="E264" s="10"/>
      <c r="F264" s="10"/>
      <c r="G264" s="10"/>
      <c r="H264" s="9"/>
      <c r="I264" s="9"/>
      <c r="J264" s="9"/>
      <c r="K264" s="9"/>
      <c r="L264" s="9"/>
      <c r="M264" s="8"/>
      <c r="N264" s="8"/>
      <c r="O264" s="9"/>
      <c r="P264" s="9"/>
      <c r="Q264" s="9"/>
    </row>
    <row r="265" spans="1:17" s="14" customFormat="1">
      <c r="A265" s="16"/>
      <c r="B265" s="15"/>
      <c r="C265" s="10"/>
      <c r="D265" s="11"/>
      <c r="E265" s="10"/>
      <c r="F265" s="10"/>
      <c r="G265" s="10"/>
      <c r="H265" s="9"/>
      <c r="I265" s="9"/>
      <c r="J265" s="9"/>
      <c r="K265" s="9"/>
      <c r="L265" s="9"/>
      <c r="M265" s="8"/>
      <c r="N265" s="8"/>
      <c r="O265" s="9"/>
      <c r="P265" s="9"/>
      <c r="Q265" s="9"/>
    </row>
    <row r="266" spans="1:17" s="14" customFormat="1">
      <c r="A266" s="16"/>
      <c r="B266" s="15"/>
      <c r="C266" s="10"/>
      <c r="D266" s="11"/>
      <c r="E266" s="10"/>
      <c r="F266" s="10"/>
      <c r="G266" s="10"/>
      <c r="H266" s="9"/>
      <c r="I266" s="9"/>
      <c r="J266" s="9"/>
      <c r="K266" s="9"/>
      <c r="L266" s="9"/>
      <c r="M266" s="8"/>
      <c r="N266" s="8"/>
      <c r="O266" s="9"/>
      <c r="P266" s="9"/>
      <c r="Q266" s="9"/>
    </row>
    <row r="267" spans="1:17" s="14" customFormat="1">
      <c r="A267" s="16"/>
      <c r="B267" s="15"/>
      <c r="C267" s="10"/>
      <c r="D267" s="11"/>
      <c r="E267" s="10"/>
      <c r="F267" s="10"/>
      <c r="G267" s="10"/>
      <c r="H267" s="9"/>
      <c r="I267" s="9"/>
      <c r="J267" s="9"/>
      <c r="K267" s="9"/>
      <c r="L267" s="9"/>
      <c r="M267" s="8"/>
      <c r="N267" s="8"/>
      <c r="O267" s="9"/>
      <c r="P267" s="9"/>
      <c r="Q267" s="9"/>
    </row>
    <row r="268" spans="1:17" s="14" customFormat="1">
      <c r="A268" s="16"/>
      <c r="B268" s="15"/>
      <c r="C268" s="10"/>
      <c r="D268" s="11"/>
      <c r="E268" s="10"/>
      <c r="F268" s="10"/>
      <c r="G268" s="10"/>
      <c r="H268" s="9"/>
      <c r="I268" s="9"/>
      <c r="J268" s="9"/>
      <c r="K268" s="9"/>
      <c r="L268" s="9"/>
      <c r="M268" s="8"/>
      <c r="N268" s="8"/>
      <c r="O268" s="9"/>
      <c r="P268" s="9"/>
      <c r="Q268" s="9"/>
    </row>
    <row r="269" spans="1:17" s="14" customFormat="1">
      <c r="A269" s="16"/>
      <c r="B269" s="15"/>
      <c r="C269" s="10"/>
      <c r="D269" s="11"/>
      <c r="E269" s="10"/>
      <c r="F269" s="10"/>
      <c r="G269" s="10"/>
      <c r="H269" s="9"/>
      <c r="I269" s="9"/>
      <c r="J269" s="9"/>
      <c r="K269" s="9"/>
      <c r="L269" s="9"/>
      <c r="M269" s="8"/>
      <c r="N269" s="8"/>
      <c r="O269" s="9"/>
      <c r="P269" s="9"/>
      <c r="Q269" s="9"/>
    </row>
    <row r="270" spans="1:17" s="14" customFormat="1">
      <c r="A270" s="16"/>
      <c r="B270" s="15"/>
      <c r="C270" s="10"/>
      <c r="D270" s="11"/>
      <c r="E270" s="10"/>
      <c r="F270" s="10"/>
      <c r="G270" s="10"/>
      <c r="H270" s="9"/>
      <c r="I270" s="9"/>
      <c r="J270" s="9"/>
      <c r="K270" s="9"/>
      <c r="L270" s="9"/>
      <c r="M270" s="8"/>
      <c r="N270" s="8"/>
      <c r="O270" s="9"/>
      <c r="P270" s="9"/>
      <c r="Q270" s="9"/>
    </row>
    <row r="271" spans="1:17" s="14" customFormat="1">
      <c r="A271" s="16"/>
      <c r="B271" s="15"/>
      <c r="C271" s="10"/>
      <c r="D271" s="11"/>
      <c r="E271" s="10"/>
      <c r="F271" s="10"/>
      <c r="G271" s="10"/>
      <c r="H271" s="9"/>
      <c r="I271" s="9"/>
      <c r="J271" s="9"/>
      <c r="K271" s="9"/>
      <c r="L271" s="9"/>
      <c r="M271" s="8"/>
      <c r="N271" s="8"/>
      <c r="O271" s="9"/>
      <c r="P271" s="9"/>
      <c r="Q271" s="9"/>
    </row>
    <row r="272" spans="1:17" s="14" customFormat="1">
      <c r="A272" s="16"/>
      <c r="B272" s="15"/>
      <c r="C272" s="10"/>
      <c r="D272" s="11"/>
      <c r="E272" s="10"/>
      <c r="F272" s="10"/>
      <c r="G272" s="10"/>
      <c r="H272" s="9"/>
      <c r="I272" s="9"/>
      <c r="J272" s="9"/>
      <c r="K272" s="9"/>
      <c r="L272" s="9"/>
      <c r="M272" s="8"/>
      <c r="N272" s="8"/>
      <c r="O272" s="9"/>
      <c r="P272" s="9"/>
      <c r="Q272" s="9"/>
    </row>
    <row r="273" spans="1:17" s="14" customFormat="1">
      <c r="A273" s="16"/>
      <c r="B273" s="15"/>
      <c r="C273" s="10"/>
      <c r="D273" s="11"/>
      <c r="E273" s="10"/>
      <c r="F273" s="10"/>
      <c r="G273" s="10"/>
      <c r="H273" s="9"/>
      <c r="I273" s="9"/>
      <c r="J273" s="9"/>
      <c r="K273" s="9"/>
      <c r="L273" s="9"/>
      <c r="M273" s="8"/>
      <c r="N273" s="8"/>
      <c r="O273" s="9"/>
      <c r="P273" s="9"/>
      <c r="Q273" s="9"/>
    </row>
    <row r="274" spans="1:17" s="14" customFormat="1">
      <c r="A274" s="16"/>
      <c r="B274" s="15"/>
      <c r="C274" s="10"/>
      <c r="D274" s="11"/>
      <c r="E274" s="10"/>
      <c r="F274" s="10"/>
      <c r="G274" s="10"/>
      <c r="H274" s="9"/>
      <c r="I274" s="9"/>
      <c r="J274" s="9"/>
      <c r="K274" s="9"/>
      <c r="L274" s="9"/>
      <c r="M274" s="8"/>
      <c r="N274" s="8"/>
      <c r="O274" s="9"/>
      <c r="P274" s="9"/>
      <c r="Q274" s="9"/>
    </row>
    <row r="275" spans="1:17" s="14" customFormat="1">
      <c r="A275" s="16"/>
      <c r="B275" s="15"/>
      <c r="C275" s="10"/>
      <c r="D275" s="11"/>
      <c r="E275" s="10"/>
      <c r="F275" s="10"/>
      <c r="G275" s="10"/>
      <c r="H275" s="9"/>
      <c r="I275" s="9"/>
      <c r="J275" s="9"/>
      <c r="K275" s="9"/>
      <c r="L275" s="9"/>
      <c r="M275" s="8"/>
      <c r="N275" s="8"/>
      <c r="O275" s="9"/>
      <c r="P275" s="9"/>
      <c r="Q275" s="9"/>
    </row>
    <row r="276" spans="1:17" s="14" customFormat="1">
      <c r="A276" s="16"/>
      <c r="B276" s="15"/>
      <c r="C276" s="10"/>
      <c r="D276" s="11"/>
      <c r="E276" s="10"/>
      <c r="F276" s="10"/>
      <c r="G276" s="10"/>
      <c r="H276" s="9"/>
      <c r="I276" s="9"/>
      <c r="J276" s="9"/>
      <c r="K276" s="9"/>
      <c r="L276" s="9"/>
      <c r="M276" s="8"/>
      <c r="N276" s="8"/>
      <c r="O276" s="9"/>
      <c r="P276" s="9"/>
      <c r="Q276" s="9"/>
    </row>
    <row r="277" spans="1:17" s="14" customFormat="1">
      <c r="A277" s="16"/>
      <c r="B277" s="15"/>
      <c r="C277" s="10"/>
      <c r="D277" s="11"/>
      <c r="E277" s="10"/>
      <c r="F277" s="10"/>
      <c r="G277" s="10"/>
      <c r="H277" s="9"/>
      <c r="I277" s="9"/>
      <c r="J277" s="9"/>
      <c r="K277" s="9"/>
      <c r="L277" s="9"/>
      <c r="M277" s="8"/>
      <c r="N277" s="8"/>
      <c r="O277" s="9"/>
      <c r="P277" s="9"/>
      <c r="Q277" s="9"/>
    </row>
    <row r="278" spans="1:17" s="14" customFormat="1">
      <c r="A278" s="16"/>
      <c r="B278" s="15"/>
      <c r="C278" s="10"/>
      <c r="D278" s="11"/>
      <c r="E278" s="10"/>
      <c r="F278" s="10"/>
      <c r="G278" s="10"/>
      <c r="H278" s="9"/>
      <c r="I278" s="9"/>
      <c r="J278" s="9"/>
      <c r="K278" s="9"/>
      <c r="L278" s="9"/>
      <c r="M278" s="8"/>
      <c r="N278" s="8"/>
      <c r="O278" s="9"/>
      <c r="P278" s="9"/>
      <c r="Q278" s="9"/>
    </row>
    <row r="279" spans="1:17" s="14" customFormat="1">
      <c r="A279" s="16"/>
      <c r="B279" s="15"/>
      <c r="C279" s="10"/>
      <c r="D279" s="11"/>
      <c r="E279" s="10"/>
      <c r="F279" s="10"/>
      <c r="G279" s="10"/>
      <c r="H279" s="9"/>
      <c r="I279" s="9"/>
      <c r="J279" s="9"/>
      <c r="K279" s="9"/>
      <c r="L279" s="9"/>
      <c r="M279" s="8"/>
      <c r="N279" s="8"/>
      <c r="O279" s="9"/>
      <c r="P279" s="9"/>
      <c r="Q279" s="9"/>
    </row>
    <row r="280" spans="1:17" s="14" customFormat="1">
      <c r="A280" s="16"/>
      <c r="B280" s="15"/>
      <c r="C280" s="10"/>
      <c r="D280" s="11"/>
      <c r="E280" s="10"/>
      <c r="F280" s="10"/>
      <c r="G280" s="10"/>
      <c r="H280" s="9"/>
      <c r="I280" s="9"/>
      <c r="J280" s="9"/>
      <c r="K280" s="9"/>
      <c r="L280" s="9"/>
      <c r="M280" s="8"/>
      <c r="N280" s="8"/>
      <c r="O280" s="9"/>
      <c r="P280" s="9"/>
      <c r="Q280" s="9"/>
    </row>
    <row r="281" spans="1:17" s="14" customFormat="1">
      <c r="A281" s="16"/>
      <c r="B281" s="15"/>
      <c r="C281" s="10"/>
      <c r="D281" s="11"/>
      <c r="E281" s="10"/>
      <c r="F281" s="10"/>
      <c r="G281" s="10"/>
      <c r="H281" s="9"/>
      <c r="I281" s="9"/>
      <c r="J281" s="9"/>
      <c r="K281" s="9"/>
      <c r="L281" s="9"/>
      <c r="M281" s="8"/>
      <c r="N281" s="8"/>
      <c r="O281" s="9"/>
      <c r="P281" s="9"/>
      <c r="Q281" s="9"/>
    </row>
    <row r="282" spans="1:17" s="14" customFormat="1">
      <c r="A282" s="16"/>
      <c r="B282" s="15"/>
      <c r="C282" s="10"/>
      <c r="D282" s="11"/>
      <c r="E282" s="10"/>
      <c r="F282" s="10"/>
      <c r="G282" s="10"/>
      <c r="H282" s="9"/>
      <c r="I282" s="9"/>
      <c r="J282" s="9"/>
      <c r="K282" s="9"/>
      <c r="L282" s="9"/>
      <c r="M282" s="8"/>
      <c r="N282" s="8"/>
      <c r="O282" s="9"/>
      <c r="P282" s="9"/>
      <c r="Q282" s="9"/>
    </row>
    <row r="283" spans="1:17" s="14" customFormat="1">
      <c r="A283" s="16"/>
      <c r="B283" s="15"/>
      <c r="C283" s="10"/>
      <c r="D283" s="11"/>
      <c r="E283" s="10"/>
      <c r="F283" s="10"/>
      <c r="G283" s="10"/>
      <c r="H283" s="9"/>
      <c r="I283" s="9"/>
      <c r="J283" s="9"/>
      <c r="K283" s="9"/>
      <c r="L283" s="9"/>
      <c r="M283" s="8"/>
      <c r="N283" s="8"/>
      <c r="O283" s="9"/>
      <c r="P283" s="9"/>
      <c r="Q283" s="9"/>
    </row>
    <row r="284" spans="1:17" s="14" customFormat="1">
      <c r="A284" s="16"/>
      <c r="B284" s="15"/>
      <c r="C284" s="10"/>
      <c r="D284" s="11"/>
      <c r="E284" s="10"/>
      <c r="F284" s="10"/>
      <c r="G284" s="10"/>
      <c r="H284" s="9"/>
      <c r="I284" s="9"/>
      <c r="J284" s="9"/>
      <c r="K284" s="9"/>
      <c r="L284" s="9"/>
      <c r="M284" s="8"/>
      <c r="N284" s="8"/>
      <c r="O284" s="9"/>
      <c r="P284" s="9"/>
      <c r="Q284" s="9"/>
    </row>
    <row r="285" spans="1:17" s="14" customFormat="1">
      <c r="A285" s="16"/>
      <c r="B285" s="15"/>
      <c r="C285" s="10"/>
      <c r="D285" s="11"/>
      <c r="E285" s="10"/>
      <c r="F285" s="10"/>
      <c r="G285" s="10"/>
      <c r="H285" s="9"/>
      <c r="I285" s="9"/>
      <c r="J285" s="9"/>
      <c r="K285" s="9"/>
      <c r="L285" s="9"/>
      <c r="M285" s="8"/>
      <c r="N285" s="8"/>
      <c r="O285" s="9"/>
      <c r="P285" s="9"/>
      <c r="Q285" s="9"/>
    </row>
    <row r="286" spans="1:17" s="14" customFormat="1">
      <c r="A286" s="16"/>
      <c r="B286" s="15"/>
      <c r="C286" s="10"/>
      <c r="D286" s="11"/>
      <c r="E286" s="10"/>
      <c r="F286" s="10"/>
      <c r="G286" s="10"/>
      <c r="H286" s="9"/>
      <c r="I286" s="9"/>
      <c r="J286" s="9"/>
      <c r="K286" s="9"/>
      <c r="L286" s="9"/>
      <c r="M286" s="8"/>
      <c r="N286" s="8"/>
      <c r="O286" s="9"/>
      <c r="P286" s="9"/>
      <c r="Q286" s="9"/>
    </row>
    <row r="287" spans="1:17" s="14" customFormat="1">
      <c r="A287" s="16"/>
      <c r="B287" s="15"/>
      <c r="C287" s="10"/>
      <c r="D287" s="11"/>
      <c r="E287" s="10"/>
      <c r="F287" s="10"/>
      <c r="G287" s="10"/>
      <c r="H287" s="9"/>
      <c r="I287" s="9"/>
      <c r="J287" s="9"/>
      <c r="K287" s="9"/>
      <c r="L287" s="9"/>
      <c r="M287" s="8"/>
      <c r="N287" s="8"/>
      <c r="O287" s="9"/>
      <c r="P287" s="9"/>
      <c r="Q287" s="9"/>
    </row>
    <row r="288" spans="1:17" s="14" customFormat="1">
      <c r="A288" s="16"/>
      <c r="B288" s="15"/>
      <c r="C288" s="10"/>
      <c r="D288" s="11"/>
      <c r="E288" s="10"/>
      <c r="F288" s="10"/>
      <c r="G288" s="10"/>
      <c r="H288" s="9"/>
      <c r="I288" s="9"/>
      <c r="J288" s="9"/>
      <c r="K288" s="9"/>
      <c r="L288" s="9"/>
      <c r="M288" s="8"/>
      <c r="N288" s="8"/>
      <c r="O288" s="9"/>
      <c r="P288" s="9"/>
      <c r="Q288" s="9"/>
    </row>
    <row r="289" spans="1:17" s="14" customFormat="1">
      <c r="A289" s="16"/>
      <c r="B289" s="15"/>
      <c r="C289" s="10"/>
      <c r="D289" s="11"/>
      <c r="E289" s="10"/>
      <c r="F289" s="10"/>
      <c r="G289" s="10"/>
      <c r="H289" s="9"/>
      <c r="I289" s="9"/>
      <c r="J289" s="9"/>
      <c r="K289" s="9"/>
      <c r="L289" s="9"/>
      <c r="M289" s="8"/>
      <c r="N289" s="8"/>
      <c r="O289" s="9"/>
      <c r="P289" s="9"/>
      <c r="Q289" s="9"/>
    </row>
    <row r="290" spans="1:17" s="14" customFormat="1">
      <c r="A290" s="16"/>
      <c r="B290" s="15"/>
      <c r="C290" s="10"/>
      <c r="D290" s="11"/>
      <c r="E290" s="10"/>
      <c r="F290" s="10"/>
      <c r="G290" s="10"/>
      <c r="H290" s="9"/>
      <c r="I290" s="9"/>
      <c r="J290" s="9"/>
      <c r="K290" s="9"/>
      <c r="L290" s="9"/>
      <c r="M290" s="8"/>
      <c r="N290" s="8"/>
      <c r="O290" s="9"/>
      <c r="P290" s="9"/>
      <c r="Q290" s="9"/>
    </row>
    <row r="291" spans="1:17" s="14" customFormat="1">
      <c r="A291" s="16"/>
      <c r="B291" s="15"/>
      <c r="C291" s="10"/>
      <c r="D291" s="11"/>
      <c r="E291" s="10"/>
      <c r="F291" s="10"/>
      <c r="G291" s="10"/>
      <c r="H291" s="9"/>
      <c r="I291" s="9"/>
      <c r="J291" s="9"/>
      <c r="K291" s="9"/>
      <c r="L291" s="9"/>
      <c r="M291" s="8"/>
      <c r="N291" s="8"/>
      <c r="O291" s="9"/>
      <c r="P291" s="9"/>
      <c r="Q291" s="9"/>
    </row>
    <row r="292" spans="1:17" s="14" customFormat="1">
      <c r="A292" s="16"/>
      <c r="B292" s="15"/>
      <c r="C292" s="10"/>
      <c r="D292" s="11"/>
      <c r="E292" s="10"/>
      <c r="F292" s="10"/>
      <c r="G292" s="10"/>
      <c r="H292" s="9"/>
      <c r="I292" s="9"/>
      <c r="J292" s="9"/>
      <c r="K292" s="9"/>
      <c r="L292" s="9"/>
      <c r="M292" s="8"/>
      <c r="N292" s="8"/>
      <c r="O292" s="9"/>
      <c r="P292" s="9"/>
      <c r="Q292" s="9"/>
    </row>
    <row r="293" spans="1:17" s="14" customFormat="1">
      <c r="A293" s="16"/>
      <c r="B293" s="15"/>
      <c r="C293" s="10"/>
      <c r="D293" s="11"/>
      <c r="E293" s="10"/>
      <c r="F293" s="10"/>
      <c r="G293" s="10"/>
      <c r="H293" s="9"/>
      <c r="I293" s="9"/>
      <c r="J293" s="9"/>
      <c r="K293" s="9"/>
      <c r="L293" s="9"/>
      <c r="M293" s="8"/>
      <c r="N293" s="8"/>
      <c r="O293" s="9"/>
      <c r="P293" s="9"/>
      <c r="Q293" s="9"/>
    </row>
    <row r="294" spans="1:17" s="14" customFormat="1">
      <c r="A294" s="16"/>
      <c r="B294" s="15"/>
      <c r="C294" s="10"/>
      <c r="D294" s="11"/>
      <c r="E294" s="10"/>
      <c r="F294" s="10"/>
      <c r="G294" s="10"/>
      <c r="H294" s="9"/>
      <c r="I294" s="9"/>
      <c r="J294" s="9"/>
      <c r="K294" s="9"/>
      <c r="L294" s="9"/>
      <c r="M294" s="8"/>
      <c r="N294" s="8"/>
      <c r="O294" s="9"/>
      <c r="P294" s="9"/>
      <c r="Q294" s="9"/>
    </row>
    <row r="295" spans="1:17" s="14" customFormat="1">
      <c r="A295" s="16"/>
      <c r="B295" s="15"/>
      <c r="C295" s="10"/>
      <c r="D295" s="11"/>
      <c r="E295" s="10"/>
      <c r="F295" s="10"/>
      <c r="G295" s="10"/>
      <c r="H295" s="9"/>
      <c r="I295" s="9"/>
      <c r="J295" s="9"/>
      <c r="K295" s="9"/>
      <c r="L295" s="9"/>
      <c r="M295" s="8"/>
      <c r="N295" s="8"/>
      <c r="O295" s="9"/>
      <c r="P295" s="9"/>
      <c r="Q295" s="9"/>
    </row>
    <row r="296" spans="1:17" s="14" customFormat="1">
      <c r="A296" s="16"/>
      <c r="B296" s="15"/>
      <c r="C296" s="10"/>
      <c r="D296" s="11"/>
      <c r="E296" s="10"/>
      <c r="F296" s="10"/>
      <c r="G296" s="10"/>
      <c r="H296" s="9"/>
      <c r="I296" s="9"/>
      <c r="J296" s="9"/>
      <c r="K296" s="9"/>
      <c r="L296" s="9"/>
      <c r="M296" s="8"/>
      <c r="N296" s="8"/>
      <c r="O296" s="9"/>
      <c r="P296" s="9"/>
      <c r="Q296" s="9"/>
    </row>
    <row r="297" spans="1:17" s="14" customFormat="1">
      <c r="A297" s="16"/>
      <c r="B297" s="15"/>
      <c r="C297" s="10"/>
      <c r="D297" s="11"/>
      <c r="E297" s="10"/>
      <c r="F297" s="10"/>
      <c r="G297" s="10"/>
      <c r="H297" s="9"/>
      <c r="I297" s="9"/>
      <c r="J297" s="9"/>
      <c r="K297" s="9"/>
      <c r="L297" s="9"/>
      <c r="M297" s="8"/>
      <c r="N297" s="8"/>
      <c r="O297" s="9"/>
      <c r="P297" s="9"/>
      <c r="Q297" s="9"/>
    </row>
    <row r="298" spans="1:17" s="14" customFormat="1">
      <c r="A298" s="16"/>
      <c r="B298" s="15"/>
      <c r="C298" s="10"/>
      <c r="D298" s="11"/>
      <c r="E298" s="10"/>
      <c r="F298" s="10"/>
      <c r="G298" s="10"/>
      <c r="H298" s="9"/>
      <c r="I298" s="9"/>
      <c r="J298" s="9"/>
      <c r="K298" s="9"/>
      <c r="L298" s="9"/>
      <c r="M298" s="8"/>
      <c r="N298" s="8"/>
      <c r="O298" s="9"/>
      <c r="P298" s="9"/>
      <c r="Q298" s="9"/>
    </row>
    <row r="299" spans="1:17" s="14" customFormat="1">
      <c r="A299" s="16"/>
      <c r="B299" s="15"/>
      <c r="C299" s="10"/>
      <c r="D299" s="11"/>
      <c r="E299" s="10"/>
      <c r="F299" s="10"/>
      <c r="G299" s="10"/>
      <c r="H299" s="9"/>
      <c r="I299" s="9"/>
      <c r="J299" s="9"/>
      <c r="K299" s="9"/>
      <c r="L299" s="9"/>
      <c r="M299" s="8"/>
      <c r="N299" s="8"/>
      <c r="O299" s="9"/>
      <c r="P299" s="9"/>
      <c r="Q299" s="9"/>
    </row>
    <row r="300" spans="1:17" s="14" customFormat="1">
      <c r="A300" s="16"/>
      <c r="B300" s="15"/>
      <c r="C300" s="10"/>
      <c r="D300" s="11"/>
      <c r="E300" s="10"/>
      <c r="F300" s="10"/>
      <c r="G300" s="10"/>
      <c r="H300" s="9"/>
      <c r="I300" s="9"/>
      <c r="J300" s="9"/>
      <c r="K300" s="9"/>
      <c r="L300" s="9"/>
      <c r="M300" s="8"/>
      <c r="N300" s="8"/>
      <c r="O300" s="9"/>
      <c r="P300" s="9"/>
      <c r="Q300" s="9"/>
    </row>
    <row r="301" spans="1:17" s="14" customFormat="1">
      <c r="A301" s="16"/>
      <c r="B301" s="15"/>
      <c r="C301" s="10"/>
      <c r="D301" s="11"/>
      <c r="E301" s="10"/>
      <c r="F301" s="10"/>
      <c r="G301" s="10"/>
      <c r="H301" s="9"/>
      <c r="I301" s="9"/>
      <c r="J301" s="9"/>
      <c r="K301" s="9"/>
      <c r="L301" s="9"/>
      <c r="M301" s="8"/>
      <c r="N301" s="8"/>
      <c r="O301" s="9"/>
      <c r="P301" s="9"/>
      <c r="Q301" s="9"/>
    </row>
    <row r="302" spans="1:17" s="14" customFormat="1">
      <c r="A302" s="16"/>
      <c r="B302" s="15"/>
      <c r="C302" s="10"/>
      <c r="D302" s="11"/>
      <c r="E302" s="10"/>
      <c r="F302" s="10"/>
      <c r="G302" s="10"/>
      <c r="H302" s="9"/>
      <c r="I302" s="9"/>
      <c r="J302" s="9"/>
      <c r="K302" s="9"/>
      <c r="L302" s="9"/>
      <c r="M302" s="8"/>
      <c r="N302" s="8"/>
      <c r="O302" s="9"/>
      <c r="P302" s="9"/>
      <c r="Q302" s="9"/>
    </row>
    <row r="303" spans="1:17" s="14" customFormat="1">
      <c r="A303" s="16"/>
      <c r="B303" s="15"/>
      <c r="C303" s="10"/>
      <c r="D303" s="11"/>
      <c r="E303" s="10"/>
      <c r="F303" s="10"/>
      <c r="G303" s="10"/>
      <c r="H303" s="9"/>
      <c r="I303" s="9"/>
      <c r="J303" s="9"/>
      <c r="K303" s="9"/>
      <c r="L303" s="9"/>
      <c r="M303" s="8"/>
      <c r="N303" s="8"/>
      <c r="O303" s="9"/>
      <c r="P303" s="9"/>
      <c r="Q303" s="9"/>
    </row>
    <row r="304" spans="1:17" s="14" customFormat="1">
      <c r="A304" s="16"/>
      <c r="B304" s="15"/>
      <c r="C304" s="10"/>
      <c r="D304" s="11"/>
      <c r="E304" s="10"/>
      <c r="F304" s="10"/>
      <c r="G304" s="10"/>
      <c r="H304" s="9"/>
      <c r="I304" s="9"/>
      <c r="J304" s="9"/>
      <c r="K304" s="9"/>
      <c r="L304" s="9"/>
      <c r="M304" s="8"/>
      <c r="N304" s="8"/>
      <c r="O304" s="9"/>
      <c r="P304" s="9"/>
      <c r="Q304" s="9"/>
    </row>
    <row r="305" spans="1:17" s="14" customFormat="1">
      <c r="A305" s="16"/>
      <c r="B305" s="15"/>
      <c r="C305" s="10"/>
      <c r="D305" s="11"/>
      <c r="E305" s="10"/>
      <c r="F305" s="10"/>
      <c r="G305" s="10"/>
      <c r="H305" s="9"/>
      <c r="I305" s="9"/>
      <c r="J305" s="9"/>
      <c r="K305" s="9"/>
      <c r="L305" s="9"/>
      <c r="M305" s="8"/>
      <c r="N305" s="8"/>
      <c r="O305" s="9"/>
      <c r="P305" s="9"/>
      <c r="Q305" s="9"/>
    </row>
    <row r="306" spans="1:17" s="14" customFormat="1">
      <c r="A306" s="16"/>
      <c r="B306" s="15"/>
      <c r="C306" s="10"/>
      <c r="D306" s="11"/>
      <c r="E306" s="10"/>
      <c r="F306" s="10"/>
      <c r="G306" s="10"/>
      <c r="H306" s="9"/>
      <c r="I306" s="9"/>
      <c r="J306" s="9"/>
      <c r="K306" s="9"/>
      <c r="L306" s="9"/>
      <c r="M306" s="8"/>
      <c r="N306" s="8"/>
      <c r="O306" s="9"/>
      <c r="P306" s="9"/>
      <c r="Q306" s="9"/>
    </row>
    <row r="307" spans="1:17" s="14" customFormat="1">
      <c r="A307" s="16"/>
      <c r="B307" s="15"/>
      <c r="C307" s="10"/>
      <c r="D307" s="11"/>
      <c r="E307" s="10"/>
      <c r="F307" s="10"/>
      <c r="G307" s="10"/>
      <c r="H307" s="9"/>
      <c r="I307" s="9"/>
      <c r="J307" s="9"/>
      <c r="K307" s="9"/>
      <c r="L307" s="9"/>
      <c r="M307" s="8"/>
      <c r="N307" s="8"/>
      <c r="O307" s="9"/>
      <c r="P307" s="9"/>
      <c r="Q307" s="9"/>
    </row>
    <row r="308" spans="1:17" s="14" customFormat="1">
      <c r="A308" s="16"/>
      <c r="B308" s="15"/>
      <c r="C308" s="10"/>
      <c r="D308" s="11"/>
      <c r="E308" s="10"/>
      <c r="F308" s="10"/>
      <c r="G308" s="10"/>
      <c r="H308" s="9"/>
      <c r="I308" s="9"/>
      <c r="J308" s="9"/>
      <c r="K308" s="9"/>
      <c r="L308" s="9"/>
      <c r="M308" s="8"/>
      <c r="N308" s="8"/>
      <c r="O308" s="9"/>
      <c r="P308" s="9"/>
      <c r="Q308" s="9"/>
    </row>
    <row r="309" spans="1:17" s="14" customFormat="1">
      <c r="A309" s="16"/>
      <c r="B309" s="15"/>
      <c r="C309" s="10"/>
      <c r="D309" s="11"/>
      <c r="E309" s="10"/>
      <c r="F309" s="10"/>
      <c r="G309" s="10"/>
      <c r="H309" s="9"/>
      <c r="I309" s="9"/>
      <c r="J309" s="9"/>
      <c r="K309" s="9"/>
      <c r="L309" s="9"/>
      <c r="M309" s="8"/>
      <c r="N309" s="8"/>
      <c r="O309" s="9"/>
      <c r="P309" s="9"/>
      <c r="Q309" s="9"/>
    </row>
    <row r="310" spans="1:17" s="14" customFormat="1">
      <c r="A310" s="16"/>
      <c r="B310" s="15"/>
      <c r="C310" s="10"/>
      <c r="D310" s="11"/>
      <c r="E310" s="10"/>
      <c r="F310" s="10"/>
      <c r="G310" s="10"/>
      <c r="H310" s="9"/>
      <c r="I310" s="9"/>
      <c r="J310" s="9"/>
      <c r="K310" s="9"/>
      <c r="L310" s="9"/>
      <c r="M310" s="8"/>
      <c r="N310" s="8"/>
      <c r="O310" s="9"/>
      <c r="P310" s="9"/>
      <c r="Q310" s="9"/>
    </row>
    <row r="311" spans="1:17" s="14" customFormat="1">
      <c r="A311" s="16"/>
      <c r="B311" s="15"/>
      <c r="C311" s="10"/>
      <c r="D311" s="11"/>
      <c r="E311" s="10"/>
      <c r="F311" s="10"/>
      <c r="G311" s="10"/>
      <c r="H311" s="9"/>
      <c r="I311" s="9"/>
      <c r="J311" s="9"/>
      <c r="K311" s="9"/>
      <c r="L311" s="9"/>
      <c r="M311" s="8"/>
      <c r="N311" s="8"/>
      <c r="O311" s="9"/>
      <c r="P311" s="9"/>
      <c r="Q311" s="9"/>
    </row>
    <row r="312" spans="1:17" s="14" customFormat="1">
      <c r="A312" s="16"/>
      <c r="B312" s="15"/>
      <c r="C312" s="10"/>
      <c r="D312" s="11"/>
      <c r="E312" s="10"/>
      <c r="F312" s="10"/>
      <c r="G312" s="10"/>
      <c r="H312" s="9"/>
      <c r="I312" s="9"/>
      <c r="J312" s="9"/>
      <c r="K312" s="9"/>
      <c r="L312" s="9"/>
      <c r="M312" s="8"/>
      <c r="N312" s="8"/>
      <c r="O312" s="9"/>
      <c r="P312" s="9"/>
      <c r="Q312" s="9"/>
    </row>
    <row r="313" spans="1:17" s="14" customFormat="1">
      <c r="A313" s="16"/>
      <c r="B313" s="15"/>
      <c r="C313" s="10"/>
      <c r="D313" s="11"/>
      <c r="E313" s="10"/>
      <c r="F313" s="10"/>
      <c r="G313" s="10"/>
      <c r="H313" s="9"/>
      <c r="I313" s="9"/>
      <c r="J313" s="9"/>
      <c r="K313" s="9"/>
      <c r="L313" s="9"/>
      <c r="M313" s="8"/>
      <c r="N313" s="8"/>
      <c r="O313" s="9"/>
      <c r="P313" s="9"/>
      <c r="Q313" s="9"/>
    </row>
    <row r="314" spans="1:17" s="14" customFormat="1">
      <c r="A314" s="16"/>
      <c r="B314" s="15"/>
      <c r="C314" s="10"/>
      <c r="D314" s="11"/>
      <c r="E314" s="10"/>
      <c r="F314" s="10"/>
      <c r="G314" s="10"/>
      <c r="H314" s="9"/>
      <c r="I314" s="9"/>
      <c r="J314" s="9"/>
      <c r="K314" s="9"/>
      <c r="L314" s="9"/>
      <c r="M314" s="8"/>
      <c r="N314" s="8"/>
      <c r="O314" s="9"/>
      <c r="P314" s="9"/>
      <c r="Q314" s="9"/>
    </row>
    <row r="315" spans="1:17" s="14" customFormat="1">
      <c r="A315" s="16"/>
      <c r="B315" s="15"/>
      <c r="C315" s="10"/>
      <c r="D315" s="11"/>
      <c r="E315" s="10"/>
      <c r="F315" s="10"/>
      <c r="G315" s="10"/>
      <c r="H315" s="9"/>
      <c r="I315" s="9"/>
      <c r="J315" s="9"/>
      <c r="K315" s="9"/>
      <c r="L315" s="9"/>
      <c r="M315" s="8"/>
      <c r="N315" s="8"/>
      <c r="O315" s="9"/>
      <c r="P315" s="9"/>
      <c r="Q315" s="9"/>
    </row>
    <row r="316" spans="1:17" s="14" customFormat="1">
      <c r="A316" s="16"/>
      <c r="B316" s="15"/>
      <c r="C316" s="10"/>
      <c r="D316" s="11"/>
      <c r="E316" s="10"/>
      <c r="F316" s="10"/>
      <c r="G316" s="10"/>
      <c r="H316" s="9"/>
      <c r="I316" s="9"/>
      <c r="J316" s="9"/>
      <c r="K316" s="9"/>
      <c r="L316" s="9"/>
      <c r="M316" s="8"/>
      <c r="N316" s="8"/>
      <c r="O316" s="9"/>
      <c r="P316" s="9"/>
      <c r="Q316" s="9"/>
    </row>
    <row r="317" spans="1:17" s="14" customFormat="1">
      <c r="A317" s="16"/>
      <c r="B317" s="15"/>
      <c r="C317" s="10"/>
      <c r="D317" s="11"/>
      <c r="E317" s="10"/>
      <c r="F317" s="10"/>
      <c r="G317" s="10"/>
      <c r="H317" s="9"/>
      <c r="I317" s="9"/>
      <c r="J317" s="9"/>
      <c r="K317" s="9"/>
      <c r="L317" s="9"/>
      <c r="M317" s="8"/>
      <c r="N317" s="8"/>
      <c r="O317" s="9"/>
      <c r="P317" s="9"/>
      <c r="Q317" s="9"/>
    </row>
    <row r="318" spans="1:17" s="14" customFormat="1">
      <c r="A318" s="16"/>
      <c r="B318" s="15"/>
      <c r="C318" s="10"/>
      <c r="D318" s="11"/>
      <c r="E318" s="10"/>
      <c r="F318" s="10"/>
      <c r="G318" s="10"/>
      <c r="H318" s="9"/>
      <c r="I318" s="9"/>
      <c r="J318" s="9"/>
      <c r="K318" s="9"/>
      <c r="L318" s="9"/>
      <c r="M318" s="8"/>
      <c r="N318" s="8"/>
      <c r="O318" s="9"/>
      <c r="P318" s="9"/>
      <c r="Q318" s="9"/>
    </row>
    <row r="319" spans="1:17" s="14" customFormat="1">
      <c r="A319" s="16"/>
      <c r="B319" s="15"/>
      <c r="C319" s="10"/>
      <c r="D319" s="11"/>
      <c r="E319" s="10"/>
      <c r="F319" s="10"/>
      <c r="G319" s="10"/>
      <c r="H319" s="9"/>
      <c r="I319" s="9"/>
      <c r="J319" s="9"/>
      <c r="K319" s="9"/>
      <c r="L319" s="9"/>
      <c r="M319" s="8"/>
      <c r="N319" s="8"/>
      <c r="O319" s="9"/>
      <c r="P319" s="9"/>
      <c r="Q319" s="9"/>
    </row>
    <row r="320" spans="1:17" s="14" customFormat="1">
      <c r="A320" s="16"/>
      <c r="B320" s="15"/>
      <c r="C320" s="10"/>
      <c r="D320" s="11"/>
      <c r="E320" s="10"/>
      <c r="F320" s="10"/>
      <c r="G320" s="10"/>
      <c r="H320" s="9"/>
      <c r="I320" s="9"/>
      <c r="J320" s="9"/>
      <c r="K320" s="9"/>
      <c r="L320" s="9"/>
      <c r="M320" s="8"/>
      <c r="N320" s="8"/>
      <c r="O320" s="9"/>
      <c r="P320" s="9"/>
      <c r="Q320" s="9"/>
    </row>
    <row r="321" spans="1:17" s="14" customFormat="1">
      <c r="A321" s="16"/>
      <c r="B321" s="15"/>
      <c r="C321" s="10"/>
      <c r="D321" s="11"/>
      <c r="E321" s="10"/>
      <c r="F321" s="10"/>
      <c r="G321" s="10"/>
      <c r="H321" s="9"/>
      <c r="I321" s="9"/>
      <c r="J321" s="9"/>
      <c r="K321" s="9"/>
      <c r="L321" s="9"/>
      <c r="M321" s="8"/>
      <c r="N321" s="8"/>
      <c r="O321" s="9"/>
      <c r="P321" s="9"/>
      <c r="Q321" s="9"/>
    </row>
    <row r="322" spans="1:17" s="14" customFormat="1">
      <c r="A322" s="16"/>
      <c r="B322" s="15"/>
      <c r="C322" s="10"/>
      <c r="D322" s="11"/>
      <c r="E322" s="10"/>
      <c r="F322" s="10"/>
      <c r="G322" s="10"/>
      <c r="H322" s="9"/>
      <c r="I322" s="9"/>
      <c r="J322" s="9"/>
      <c r="K322" s="9"/>
      <c r="L322" s="9"/>
      <c r="M322" s="8"/>
      <c r="N322" s="8"/>
      <c r="O322" s="9"/>
      <c r="P322" s="9"/>
      <c r="Q322" s="9"/>
    </row>
    <row r="323" spans="1:17" s="14" customFormat="1">
      <c r="A323" s="16"/>
      <c r="B323" s="15"/>
      <c r="C323" s="10"/>
      <c r="D323" s="11"/>
      <c r="E323" s="10"/>
      <c r="F323" s="10"/>
      <c r="G323" s="10"/>
      <c r="H323" s="9"/>
      <c r="I323" s="9"/>
      <c r="J323" s="9"/>
      <c r="K323" s="9"/>
      <c r="L323" s="9"/>
      <c r="M323" s="8"/>
      <c r="N323" s="8"/>
      <c r="O323" s="9"/>
      <c r="P323" s="9"/>
      <c r="Q323" s="9"/>
    </row>
    <row r="324" spans="1:17" s="14" customFormat="1">
      <c r="A324" s="16"/>
      <c r="B324" s="15"/>
      <c r="C324" s="10"/>
      <c r="D324" s="11"/>
      <c r="E324" s="10"/>
      <c r="F324" s="10"/>
      <c r="G324" s="10"/>
      <c r="H324" s="9"/>
      <c r="I324" s="9"/>
      <c r="J324" s="9"/>
      <c r="K324" s="9"/>
      <c r="L324" s="9"/>
      <c r="M324" s="8"/>
      <c r="N324" s="8"/>
      <c r="O324" s="9"/>
      <c r="P324" s="9"/>
      <c r="Q324" s="9"/>
    </row>
    <row r="325" spans="1:17" s="14" customFormat="1">
      <c r="A325" s="16"/>
      <c r="B325" s="15"/>
      <c r="C325" s="10"/>
      <c r="D325" s="11"/>
      <c r="E325" s="10"/>
      <c r="F325" s="10"/>
      <c r="G325" s="10"/>
      <c r="H325" s="9"/>
      <c r="I325" s="9"/>
      <c r="J325" s="9"/>
      <c r="K325" s="9"/>
      <c r="L325" s="9"/>
      <c r="M325" s="8"/>
      <c r="N325" s="8"/>
      <c r="O325" s="9"/>
      <c r="P325" s="9"/>
      <c r="Q325" s="9"/>
    </row>
    <row r="326" spans="1:17" s="14" customFormat="1">
      <c r="A326" s="16"/>
      <c r="B326" s="15"/>
      <c r="C326" s="10"/>
      <c r="D326" s="11"/>
      <c r="E326" s="10"/>
      <c r="F326" s="10"/>
      <c r="G326" s="10"/>
      <c r="H326" s="9"/>
      <c r="I326" s="9"/>
      <c r="J326" s="9"/>
      <c r="K326" s="9"/>
      <c r="L326" s="9"/>
      <c r="M326" s="8"/>
      <c r="N326" s="8"/>
      <c r="O326" s="9"/>
      <c r="P326" s="9"/>
      <c r="Q326" s="9"/>
    </row>
    <row r="327" spans="1:17" s="14" customFormat="1">
      <c r="A327" s="16"/>
      <c r="B327" s="15"/>
      <c r="C327" s="10"/>
      <c r="D327" s="11"/>
      <c r="E327" s="10"/>
      <c r="F327" s="10"/>
      <c r="G327" s="10"/>
      <c r="H327" s="9"/>
      <c r="I327" s="9"/>
      <c r="J327" s="9"/>
      <c r="K327" s="9"/>
      <c r="L327" s="9"/>
      <c r="M327" s="8"/>
      <c r="N327" s="8"/>
      <c r="O327" s="9"/>
      <c r="P327" s="9"/>
      <c r="Q327" s="9"/>
    </row>
    <row r="328" spans="1:17" s="14" customFormat="1">
      <c r="A328" s="16"/>
      <c r="B328" s="15"/>
      <c r="C328" s="10"/>
      <c r="D328" s="11"/>
      <c r="E328" s="10"/>
      <c r="F328" s="10"/>
      <c r="G328" s="10"/>
      <c r="H328" s="9"/>
      <c r="I328" s="9"/>
      <c r="J328" s="9"/>
      <c r="K328" s="9"/>
      <c r="L328" s="9"/>
      <c r="M328" s="8"/>
      <c r="N328" s="8"/>
      <c r="O328" s="9"/>
      <c r="P328" s="9"/>
      <c r="Q328" s="9"/>
    </row>
    <row r="329" spans="1:17" s="14" customFormat="1">
      <c r="A329" s="16"/>
      <c r="B329" s="15"/>
      <c r="C329" s="10"/>
      <c r="D329" s="11"/>
      <c r="E329" s="10"/>
      <c r="F329" s="10"/>
      <c r="G329" s="10"/>
      <c r="H329" s="9"/>
      <c r="I329" s="9"/>
      <c r="J329" s="9"/>
      <c r="K329" s="9"/>
      <c r="L329" s="9"/>
      <c r="M329" s="8"/>
      <c r="N329" s="8"/>
      <c r="O329" s="9"/>
      <c r="P329" s="9"/>
      <c r="Q329" s="9"/>
    </row>
    <row r="330" spans="1:17" s="14" customFormat="1">
      <c r="A330" s="16"/>
      <c r="B330" s="15"/>
      <c r="C330" s="10"/>
      <c r="D330" s="11"/>
      <c r="E330" s="10"/>
      <c r="F330" s="10"/>
      <c r="G330" s="10"/>
      <c r="H330" s="9"/>
      <c r="I330" s="9"/>
      <c r="J330" s="9"/>
      <c r="K330" s="9"/>
      <c r="L330" s="9"/>
      <c r="M330" s="8"/>
      <c r="N330" s="8"/>
      <c r="O330" s="9"/>
      <c r="P330" s="9"/>
      <c r="Q330" s="9"/>
    </row>
    <row r="331" spans="1:17" s="14" customFormat="1">
      <c r="A331" s="16"/>
      <c r="B331" s="15"/>
      <c r="C331" s="10"/>
      <c r="D331" s="11"/>
      <c r="E331" s="10"/>
      <c r="F331" s="10"/>
      <c r="G331" s="10"/>
      <c r="H331" s="9"/>
      <c r="I331" s="9"/>
      <c r="J331" s="9"/>
      <c r="K331" s="9"/>
      <c r="L331" s="9"/>
      <c r="M331" s="8"/>
      <c r="N331" s="8"/>
      <c r="O331" s="9"/>
      <c r="P331" s="9"/>
      <c r="Q331" s="9"/>
    </row>
    <row r="332" spans="1:17" s="14" customFormat="1">
      <c r="A332" s="16"/>
      <c r="B332" s="15"/>
      <c r="C332" s="10"/>
      <c r="D332" s="11"/>
      <c r="E332" s="10"/>
      <c r="F332" s="10"/>
      <c r="G332" s="10"/>
      <c r="H332" s="9"/>
      <c r="I332" s="9"/>
      <c r="J332" s="9"/>
      <c r="K332" s="9"/>
      <c r="L332" s="9"/>
      <c r="M332" s="8"/>
      <c r="N332" s="8"/>
      <c r="O332" s="9"/>
      <c r="P332" s="9"/>
      <c r="Q332" s="9"/>
    </row>
    <row r="333" spans="1:17" s="14" customFormat="1">
      <c r="A333" s="16"/>
      <c r="B333" s="15"/>
      <c r="C333" s="10"/>
      <c r="D333" s="11"/>
      <c r="E333" s="10"/>
      <c r="F333" s="10"/>
      <c r="G333" s="10"/>
      <c r="H333" s="9"/>
      <c r="I333" s="9"/>
      <c r="J333" s="9"/>
      <c r="K333" s="9"/>
      <c r="L333" s="9"/>
      <c r="M333" s="8"/>
      <c r="N333" s="8"/>
      <c r="O333" s="9"/>
      <c r="P333" s="9"/>
      <c r="Q333" s="9"/>
    </row>
    <row r="334" spans="1:17" s="14" customFormat="1">
      <c r="A334" s="16"/>
      <c r="B334" s="15"/>
      <c r="C334" s="10"/>
      <c r="D334" s="11"/>
      <c r="E334" s="10"/>
      <c r="F334" s="10"/>
      <c r="G334" s="10"/>
      <c r="H334" s="9"/>
      <c r="I334" s="9"/>
      <c r="J334" s="9"/>
      <c r="K334" s="9"/>
      <c r="L334" s="9"/>
      <c r="M334" s="8"/>
      <c r="N334" s="8"/>
      <c r="O334" s="9"/>
      <c r="P334" s="9"/>
      <c r="Q334" s="9"/>
    </row>
    <row r="335" spans="1:17" s="14" customFormat="1">
      <c r="A335" s="16"/>
      <c r="B335" s="15"/>
      <c r="C335" s="10"/>
      <c r="D335" s="11"/>
      <c r="E335" s="10"/>
      <c r="F335" s="10"/>
      <c r="G335" s="10"/>
      <c r="H335" s="9"/>
      <c r="I335" s="9"/>
      <c r="J335" s="9"/>
      <c r="K335" s="9"/>
      <c r="L335" s="9"/>
      <c r="M335" s="8"/>
      <c r="N335" s="8"/>
      <c r="O335" s="9"/>
      <c r="P335" s="9"/>
      <c r="Q335" s="9"/>
    </row>
    <row r="336" spans="1:17" s="14" customFormat="1">
      <c r="A336" s="16"/>
      <c r="B336" s="15"/>
      <c r="C336" s="10"/>
      <c r="D336" s="11"/>
      <c r="E336" s="10"/>
      <c r="F336" s="10"/>
      <c r="G336" s="10"/>
      <c r="H336" s="9"/>
      <c r="I336" s="9"/>
      <c r="J336" s="9"/>
      <c r="K336" s="9"/>
      <c r="L336" s="9"/>
      <c r="M336" s="8"/>
      <c r="N336" s="8"/>
      <c r="O336" s="9"/>
      <c r="P336" s="9"/>
      <c r="Q336" s="9"/>
    </row>
    <row r="337" spans="1:17" s="14" customFormat="1">
      <c r="A337" s="16"/>
      <c r="B337" s="15"/>
      <c r="C337" s="10"/>
      <c r="D337" s="11"/>
      <c r="E337" s="10"/>
      <c r="F337" s="10"/>
      <c r="G337" s="10"/>
      <c r="H337" s="9"/>
      <c r="I337" s="9"/>
      <c r="J337" s="9"/>
      <c r="K337" s="9"/>
      <c r="L337" s="9"/>
      <c r="M337" s="8"/>
      <c r="N337" s="8"/>
      <c r="O337" s="9"/>
      <c r="P337" s="9"/>
      <c r="Q337" s="9"/>
    </row>
    <row r="338" spans="1:17" s="14" customFormat="1">
      <c r="A338" s="16"/>
      <c r="B338" s="15"/>
      <c r="C338" s="10"/>
      <c r="D338" s="11"/>
      <c r="E338" s="10"/>
      <c r="F338" s="10"/>
      <c r="G338" s="10"/>
      <c r="H338" s="9"/>
      <c r="I338" s="9"/>
      <c r="J338" s="9"/>
      <c r="K338" s="9"/>
      <c r="L338" s="9"/>
      <c r="M338" s="8"/>
      <c r="N338" s="8"/>
      <c r="O338" s="9"/>
      <c r="P338" s="9"/>
      <c r="Q338" s="9"/>
    </row>
    <row r="339" spans="1:17" s="14" customFormat="1">
      <c r="A339" s="16"/>
      <c r="B339" s="15"/>
      <c r="C339" s="10"/>
      <c r="D339" s="11"/>
      <c r="E339" s="10"/>
      <c r="F339" s="10"/>
      <c r="G339" s="10"/>
      <c r="H339" s="9"/>
      <c r="I339" s="9"/>
      <c r="J339" s="9"/>
      <c r="K339" s="9"/>
      <c r="L339" s="9"/>
      <c r="M339" s="8"/>
      <c r="N339" s="8"/>
      <c r="O339" s="9"/>
      <c r="P339" s="9"/>
      <c r="Q339" s="9"/>
    </row>
    <row r="340" spans="1:17" s="14" customFormat="1">
      <c r="A340" s="16"/>
      <c r="B340" s="15"/>
      <c r="C340" s="10"/>
      <c r="D340" s="11"/>
      <c r="E340" s="10"/>
      <c r="F340" s="10"/>
      <c r="G340" s="10"/>
      <c r="H340" s="9"/>
      <c r="I340" s="9"/>
      <c r="J340" s="9"/>
      <c r="K340" s="9"/>
      <c r="L340" s="9"/>
      <c r="M340" s="8"/>
      <c r="N340" s="8"/>
      <c r="O340" s="9"/>
      <c r="P340" s="9"/>
      <c r="Q340" s="9"/>
    </row>
    <row r="341" spans="1:17" s="14" customFormat="1">
      <c r="A341" s="16"/>
      <c r="B341" s="15"/>
      <c r="C341" s="10"/>
      <c r="D341" s="11"/>
      <c r="E341" s="10"/>
      <c r="F341" s="10"/>
      <c r="G341" s="10"/>
      <c r="H341" s="9"/>
      <c r="I341" s="9"/>
      <c r="J341" s="9"/>
      <c r="K341" s="9"/>
      <c r="L341" s="9"/>
      <c r="M341" s="8"/>
      <c r="N341" s="8"/>
      <c r="O341" s="9"/>
      <c r="P341" s="9"/>
      <c r="Q341" s="9"/>
    </row>
    <row r="342" spans="1:17" s="14" customFormat="1">
      <c r="A342" s="16"/>
      <c r="B342" s="15"/>
      <c r="C342" s="10"/>
      <c r="D342" s="11"/>
      <c r="E342" s="10"/>
      <c r="F342" s="10"/>
      <c r="G342" s="10"/>
      <c r="H342" s="9"/>
      <c r="I342" s="9"/>
      <c r="J342" s="9"/>
      <c r="K342" s="9"/>
      <c r="L342" s="9"/>
      <c r="M342" s="8"/>
      <c r="N342" s="8"/>
      <c r="O342" s="9"/>
      <c r="P342" s="9"/>
      <c r="Q342" s="9"/>
    </row>
    <row r="343" spans="1:17" s="14" customFormat="1">
      <c r="A343" s="16"/>
      <c r="B343" s="15"/>
      <c r="C343" s="10"/>
      <c r="D343" s="11"/>
      <c r="E343" s="10"/>
      <c r="F343" s="10"/>
      <c r="G343" s="10"/>
      <c r="H343" s="9"/>
      <c r="I343" s="9"/>
      <c r="J343" s="9"/>
      <c r="K343" s="9"/>
      <c r="L343" s="9"/>
      <c r="M343" s="8"/>
      <c r="N343" s="8"/>
      <c r="O343" s="9"/>
      <c r="P343" s="9"/>
      <c r="Q343" s="9"/>
    </row>
    <row r="344" spans="1:17" s="14" customFormat="1">
      <c r="A344" s="16"/>
      <c r="B344" s="15"/>
      <c r="C344" s="10"/>
      <c r="D344" s="11"/>
      <c r="E344" s="10"/>
      <c r="F344" s="10"/>
      <c r="G344" s="10"/>
      <c r="H344" s="9"/>
      <c r="I344" s="9"/>
      <c r="J344" s="9"/>
      <c r="K344" s="9"/>
      <c r="L344" s="9"/>
      <c r="M344" s="8"/>
      <c r="N344" s="8"/>
      <c r="O344" s="9"/>
      <c r="P344" s="9"/>
      <c r="Q344" s="9"/>
    </row>
    <row r="345" spans="1:17" s="14" customFormat="1">
      <c r="A345" s="16"/>
      <c r="B345" s="15"/>
      <c r="C345" s="10"/>
      <c r="D345" s="11"/>
      <c r="E345" s="10"/>
      <c r="F345" s="10"/>
      <c r="G345" s="10"/>
      <c r="H345" s="9"/>
      <c r="I345" s="9"/>
      <c r="J345" s="9"/>
      <c r="K345" s="9"/>
      <c r="L345" s="9"/>
      <c r="M345" s="8"/>
      <c r="N345" s="8"/>
      <c r="O345" s="9"/>
      <c r="P345" s="9"/>
      <c r="Q345" s="9"/>
    </row>
    <row r="346" spans="1:17" s="14" customFormat="1">
      <c r="A346" s="16"/>
      <c r="B346" s="15"/>
      <c r="C346" s="10"/>
      <c r="D346" s="11"/>
      <c r="E346" s="10"/>
      <c r="F346" s="10"/>
      <c r="G346" s="10"/>
      <c r="H346" s="9"/>
      <c r="I346" s="9"/>
      <c r="J346" s="9"/>
      <c r="K346" s="9"/>
      <c r="L346" s="9"/>
      <c r="M346" s="8"/>
      <c r="N346" s="8"/>
      <c r="O346" s="9"/>
      <c r="P346" s="9"/>
      <c r="Q346" s="9"/>
    </row>
    <row r="347" spans="1:17" s="14" customFormat="1">
      <c r="A347" s="16"/>
      <c r="B347" s="15"/>
      <c r="C347" s="10"/>
      <c r="D347" s="11"/>
      <c r="E347" s="10"/>
      <c r="F347" s="10"/>
      <c r="G347" s="10"/>
      <c r="H347" s="9"/>
      <c r="I347" s="9"/>
      <c r="J347" s="9"/>
      <c r="K347" s="9"/>
      <c r="L347" s="9"/>
      <c r="M347" s="8"/>
      <c r="N347" s="8"/>
      <c r="O347" s="9"/>
      <c r="P347" s="9"/>
      <c r="Q347" s="9"/>
    </row>
    <row r="348" spans="1:17" s="14" customFormat="1">
      <c r="A348" s="16"/>
      <c r="B348" s="15"/>
      <c r="C348" s="10"/>
      <c r="D348" s="11"/>
      <c r="E348" s="10"/>
      <c r="F348" s="10"/>
      <c r="G348" s="10"/>
      <c r="H348" s="9"/>
      <c r="I348" s="9"/>
      <c r="J348" s="9"/>
      <c r="K348" s="9"/>
      <c r="L348" s="9"/>
      <c r="M348" s="8"/>
      <c r="N348" s="8"/>
      <c r="O348" s="9"/>
      <c r="P348" s="9"/>
      <c r="Q348" s="9"/>
    </row>
    <row r="349" spans="1:17" s="14" customFormat="1">
      <c r="A349" s="16"/>
      <c r="B349" s="15"/>
      <c r="C349" s="10"/>
      <c r="D349" s="11"/>
      <c r="E349" s="10"/>
      <c r="F349" s="10"/>
      <c r="G349" s="10"/>
      <c r="H349" s="9"/>
      <c r="I349" s="9"/>
      <c r="J349" s="9"/>
      <c r="K349" s="9"/>
      <c r="L349" s="9"/>
      <c r="M349" s="8"/>
      <c r="N349" s="8"/>
      <c r="O349" s="9"/>
      <c r="P349" s="9"/>
      <c r="Q349" s="9"/>
    </row>
    <row r="350" spans="1:17" s="14" customFormat="1">
      <c r="A350" s="16"/>
      <c r="B350" s="15"/>
      <c r="C350" s="10"/>
      <c r="D350" s="11"/>
      <c r="E350" s="10"/>
      <c r="F350" s="10"/>
      <c r="G350" s="10"/>
      <c r="H350" s="9"/>
      <c r="I350" s="9"/>
      <c r="J350" s="9"/>
      <c r="K350" s="9"/>
      <c r="L350" s="9"/>
      <c r="M350" s="8"/>
      <c r="N350" s="8"/>
      <c r="O350" s="9"/>
      <c r="P350" s="9"/>
      <c r="Q350" s="9"/>
    </row>
    <row r="351" spans="1:17" s="14" customFormat="1">
      <c r="A351" s="16"/>
      <c r="B351" s="15"/>
      <c r="C351" s="10"/>
      <c r="D351" s="11"/>
      <c r="E351" s="10"/>
      <c r="F351" s="10"/>
      <c r="G351" s="10"/>
      <c r="H351" s="9"/>
      <c r="I351" s="9"/>
      <c r="J351" s="9"/>
      <c r="K351" s="9"/>
      <c r="L351" s="9"/>
      <c r="M351" s="8"/>
      <c r="N351" s="8"/>
      <c r="O351" s="9"/>
      <c r="P351" s="9"/>
      <c r="Q351" s="9"/>
    </row>
    <row r="352" spans="1:17" s="14" customFormat="1">
      <c r="A352" s="16"/>
      <c r="B352" s="15"/>
      <c r="C352" s="10"/>
      <c r="D352" s="11"/>
      <c r="E352" s="10"/>
      <c r="F352" s="10"/>
      <c r="G352" s="10"/>
      <c r="H352" s="9"/>
      <c r="I352" s="9"/>
      <c r="J352" s="9"/>
      <c r="K352" s="9"/>
      <c r="L352" s="9"/>
      <c r="M352" s="8"/>
      <c r="N352" s="8"/>
      <c r="O352" s="9"/>
      <c r="P352" s="9"/>
      <c r="Q352" s="9"/>
    </row>
    <row r="353" spans="1:17" s="14" customFormat="1">
      <c r="A353" s="16"/>
      <c r="B353" s="15"/>
      <c r="C353" s="10"/>
      <c r="D353" s="11"/>
      <c r="E353" s="10"/>
      <c r="F353" s="10"/>
      <c r="G353" s="10"/>
      <c r="H353" s="9"/>
      <c r="I353" s="9"/>
      <c r="J353" s="9"/>
      <c r="K353" s="9"/>
      <c r="L353" s="9"/>
      <c r="M353" s="8"/>
      <c r="N353" s="8"/>
      <c r="O353" s="9"/>
      <c r="P353" s="9"/>
      <c r="Q353" s="9"/>
    </row>
    <row r="354" spans="1:17" s="14" customFormat="1">
      <c r="A354" s="16"/>
      <c r="B354" s="15"/>
      <c r="C354" s="10"/>
      <c r="D354" s="11"/>
      <c r="E354" s="10"/>
      <c r="F354" s="10"/>
      <c r="G354" s="10"/>
      <c r="H354" s="9"/>
      <c r="I354" s="9"/>
      <c r="J354" s="9"/>
      <c r="K354" s="9"/>
      <c r="L354" s="9"/>
      <c r="M354" s="8"/>
      <c r="N354" s="8"/>
      <c r="O354" s="9"/>
      <c r="P354" s="9"/>
      <c r="Q354" s="9"/>
    </row>
    <row r="355" spans="1:17" s="14" customFormat="1">
      <c r="A355" s="16"/>
      <c r="B355" s="15"/>
      <c r="C355" s="10"/>
      <c r="D355" s="11"/>
      <c r="E355" s="10"/>
      <c r="F355" s="10"/>
      <c r="G355" s="10"/>
      <c r="H355" s="9"/>
      <c r="I355" s="9"/>
      <c r="J355" s="9"/>
      <c r="K355" s="9"/>
      <c r="L355" s="9"/>
      <c r="M355" s="8"/>
      <c r="N355" s="8"/>
      <c r="O355" s="9"/>
      <c r="P355" s="9"/>
      <c r="Q355" s="9"/>
    </row>
    <row r="356" spans="1:17" s="14" customFormat="1">
      <c r="A356" s="16"/>
      <c r="B356" s="15"/>
      <c r="C356" s="10"/>
      <c r="D356" s="11"/>
      <c r="E356" s="10"/>
      <c r="F356" s="10"/>
      <c r="G356" s="10"/>
      <c r="H356" s="9"/>
      <c r="I356" s="9"/>
      <c r="J356" s="9"/>
      <c r="K356" s="9"/>
      <c r="L356" s="9"/>
      <c r="M356" s="8"/>
      <c r="N356" s="8"/>
      <c r="O356" s="9"/>
      <c r="P356" s="9"/>
      <c r="Q356" s="9"/>
    </row>
    <row r="357" spans="1:17" s="14" customFormat="1">
      <c r="A357" s="16"/>
      <c r="B357" s="15"/>
      <c r="C357" s="10"/>
      <c r="D357" s="11"/>
      <c r="E357" s="10"/>
      <c r="F357" s="10"/>
      <c r="G357" s="10"/>
      <c r="H357" s="9"/>
      <c r="I357" s="9"/>
      <c r="J357" s="9"/>
      <c r="K357" s="9"/>
      <c r="L357" s="9"/>
      <c r="M357" s="8"/>
      <c r="N357" s="8"/>
      <c r="O357" s="9"/>
      <c r="P357" s="9"/>
      <c r="Q357" s="9"/>
    </row>
    <row r="358" spans="1:17" s="14" customFormat="1">
      <c r="A358" s="16"/>
      <c r="B358" s="15"/>
      <c r="C358" s="10"/>
      <c r="D358" s="11"/>
      <c r="E358" s="10"/>
      <c r="F358" s="10"/>
      <c r="G358" s="10"/>
      <c r="H358" s="9"/>
      <c r="I358" s="9"/>
      <c r="J358" s="9"/>
      <c r="K358" s="9"/>
      <c r="L358" s="9"/>
      <c r="M358" s="8"/>
      <c r="N358" s="8"/>
      <c r="O358" s="9"/>
      <c r="P358" s="9"/>
      <c r="Q358" s="9"/>
    </row>
    <row r="359" spans="1:17" s="14" customFormat="1">
      <c r="A359" s="16"/>
      <c r="B359" s="15"/>
      <c r="C359" s="10"/>
      <c r="D359" s="11"/>
      <c r="E359" s="10"/>
      <c r="F359" s="10"/>
      <c r="G359" s="10"/>
      <c r="H359" s="9"/>
      <c r="I359" s="9"/>
      <c r="J359" s="9"/>
      <c r="K359" s="9"/>
      <c r="L359" s="9"/>
      <c r="M359" s="8"/>
      <c r="N359" s="8"/>
      <c r="O359" s="9"/>
      <c r="P359" s="9"/>
      <c r="Q359" s="9"/>
    </row>
    <row r="360" spans="1:17" s="14" customFormat="1">
      <c r="A360" s="16"/>
      <c r="B360" s="15"/>
      <c r="C360" s="10"/>
      <c r="D360" s="11"/>
      <c r="E360" s="10"/>
      <c r="F360" s="10"/>
      <c r="G360" s="10"/>
      <c r="H360" s="9"/>
      <c r="I360" s="9"/>
      <c r="J360" s="9"/>
      <c r="K360" s="9"/>
      <c r="L360" s="9"/>
      <c r="M360" s="8"/>
      <c r="N360" s="8"/>
      <c r="O360" s="9"/>
      <c r="P360" s="9"/>
      <c r="Q360" s="9"/>
    </row>
    <row r="361" spans="1:17" s="14" customFormat="1">
      <c r="A361" s="16"/>
      <c r="B361" s="15"/>
      <c r="C361" s="10"/>
      <c r="D361" s="11"/>
      <c r="E361" s="10"/>
      <c r="F361" s="10"/>
      <c r="G361" s="10"/>
      <c r="H361" s="9"/>
      <c r="I361" s="9"/>
      <c r="J361" s="9"/>
      <c r="K361" s="9"/>
      <c r="L361" s="9"/>
      <c r="M361" s="8"/>
      <c r="N361" s="8"/>
      <c r="O361" s="9"/>
      <c r="P361" s="9"/>
      <c r="Q361" s="9"/>
    </row>
    <row r="362" spans="1:17" s="14" customFormat="1">
      <c r="A362" s="16"/>
      <c r="B362" s="15"/>
      <c r="C362" s="10"/>
      <c r="D362" s="11"/>
      <c r="E362" s="10"/>
      <c r="F362" s="10"/>
      <c r="G362" s="10"/>
      <c r="H362" s="9"/>
      <c r="I362" s="9"/>
      <c r="J362" s="9"/>
      <c r="K362" s="9"/>
      <c r="L362" s="9"/>
      <c r="M362" s="8"/>
      <c r="N362" s="8"/>
      <c r="O362" s="9"/>
      <c r="P362" s="9"/>
      <c r="Q362" s="9"/>
    </row>
    <row r="363" spans="1:17" s="14" customFormat="1">
      <c r="A363" s="16"/>
      <c r="B363" s="15"/>
      <c r="C363" s="10"/>
      <c r="D363" s="11"/>
      <c r="E363" s="10"/>
      <c r="F363" s="10"/>
      <c r="G363" s="10"/>
      <c r="H363" s="9"/>
      <c r="I363" s="9"/>
      <c r="J363" s="9"/>
      <c r="K363" s="9"/>
      <c r="L363" s="9"/>
      <c r="M363" s="8"/>
      <c r="N363" s="8"/>
      <c r="O363" s="9"/>
      <c r="P363" s="9"/>
      <c r="Q363" s="9"/>
    </row>
    <row r="364" spans="1:17" s="14" customFormat="1">
      <c r="A364" s="16"/>
      <c r="B364" s="15"/>
      <c r="C364" s="10"/>
      <c r="D364" s="11"/>
      <c r="E364" s="10"/>
      <c r="F364" s="10"/>
      <c r="G364" s="10"/>
      <c r="H364" s="9"/>
      <c r="I364" s="9"/>
      <c r="J364" s="9"/>
      <c r="K364" s="9"/>
      <c r="L364" s="9"/>
      <c r="M364" s="8"/>
      <c r="N364" s="8"/>
      <c r="O364" s="9"/>
      <c r="P364" s="9"/>
      <c r="Q364" s="9"/>
    </row>
    <row r="365" spans="1:17" s="14" customFormat="1">
      <c r="A365" s="16"/>
      <c r="B365" s="15"/>
      <c r="C365" s="10"/>
      <c r="D365" s="11"/>
      <c r="E365" s="10"/>
      <c r="F365" s="10"/>
      <c r="G365" s="10"/>
      <c r="H365" s="9"/>
      <c r="I365" s="9"/>
      <c r="J365" s="9"/>
      <c r="K365" s="9"/>
      <c r="L365" s="9"/>
      <c r="M365" s="8"/>
      <c r="N365" s="8"/>
      <c r="O365" s="9"/>
      <c r="P365" s="9"/>
      <c r="Q365" s="9"/>
    </row>
    <row r="366" spans="1:17" s="14" customFormat="1">
      <c r="A366" s="16"/>
      <c r="B366" s="15"/>
      <c r="C366" s="10"/>
      <c r="D366" s="11"/>
      <c r="E366" s="10"/>
      <c r="F366" s="10"/>
      <c r="G366" s="10"/>
      <c r="H366" s="9"/>
      <c r="I366" s="9"/>
      <c r="J366" s="9"/>
      <c r="K366" s="9"/>
      <c r="L366" s="9"/>
      <c r="M366" s="8"/>
      <c r="N366" s="8"/>
      <c r="O366" s="9"/>
      <c r="P366" s="9"/>
      <c r="Q366" s="9"/>
    </row>
    <row r="367" spans="1:17" s="14" customFormat="1">
      <c r="A367" s="16"/>
      <c r="B367" s="15"/>
      <c r="C367" s="10"/>
      <c r="D367" s="11"/>
      <c r="E367" s="10"/>
      <c r="F367" s="10"/>
      <c r="G367" s="10"/>
      <c r="H367" s="9"/>
      <c r="I367" s="9"/>
      <c r="J367" s="9"/>
      <c r="K367" s="9"/>
      <c r="L367" s="9"/>
      <c r="M367" s="8"/>
      <c r="N367" s="8"/>
      <c r="O367" s="9"/>
      <c r="P367" s="9"/>
      <c r="Q367" s="9"/>
    </row>
    <row r="368" spans="1:17" s="14" customFormat="1">
      <c r="A368" s="16"/>
      <c r="B368" s="15"/>
      <c r="C368" s="10"/>
      <c r="D368" s="11"/>
      <c r="E368" s="10"/>
      <c r="F368" s="10"/>
      <c r="G368" s="10"/>
      <c r="H368" s="9"/>
      <c r="I368" s="9"/>
      <c r="J368" s="9"/>
      <c r="K368" s="9"/>
      <c r="L368" s="9"/>
      <c r="M368" s="8"/>
      <c r="N368" s="8"/>
      <c r="O368" s="9"/>
      <c r="P368" s="9"/>
      <c r="Q368" s="9"/>
    </row>
    <row r="369" spans="1:17" s="14" customFormat="1">
      <c r="A369" s="16"/>
      <c r="B369" s="15"/>
      <c r="C369" s="10"/>
      <c r="D369" s="11"/>
      <c r="E369" s="10"/>
      <c r="F369" s="10"/>
      <c r="G369" s="10"/>
      <c r="H369" s="9"/>
      <c r="I369" s="9"/>
      <c r="J369" s="9"/>
      <c r="K369" s="9"/>
      <c r="L369" s="9"/>
      <c r="M369" s="8"/>
      <c r="N369" s="8"/>
      <c r="O369" s="9"/>
      <c r="P369" s="9"/>
      <c r="Q369" s="9"/>
    </row>
    <row r="370" spans="1:17" s="14" customFormat="1">
      <c r="A370" s="16"/>
      <c r="B370" s="15"/>
      <c r="C370" s="10"/>
      <c r="D370" s="11"/>
      <c r="E370" s="10"/>
      <c r="F370" s="10"/>
      <c r="G370" s="10"/>
      <c r="H370" s="9"/>
      <c r="I370" s="9"/>
      <c r="J370" s="9"/>
      <c r="K370" s="9"/>
      <c r="L370" s="9"/>
      <c r="M370" s="8"/>
      <c r="N370" s="8"/>
      <c r="O370" s="9"/>
      <c r="P370" s="9"/>
      <c r="Q370" s="9"/>
    </row>
    <row r="371" spans="1:17" s="14" customFormat="1">
      <c r="A371" s="16"/>
      <c r="B371" s="15"/>
      <c r="C371" s="10"/>
      <c r="D371" s="11"/>
      <c r="E371" s="10"/>
      <c r="F371" s="10"/>
      <c r="G371" s="10"/>
      <c r="H371" s="9"/>
      <c r="I371" s="9"/>
      <c r="J371" s="9"/>
      <c r="K371" s="9"/>
      <c r="L371" s="9"/>
      <c r="M371" s="8"/>
      <c r="N371" s="8"/>
      <c r="O371" s="9"/>
      <c r="P371" s="9"/>
      <c r="Q371" s="9"/>
    </row>
    <row r="372" spans="1:17" s="14" customFormat="1">
      <c r="A372" s="16"/>
      <c r="B372" s="15"/>
      <c r="C372" s="10"/>
      <c r="D372" s="11"/>
      <c r="E372" s="10"/>
      <c r="F372" s="10"/>
      <c r="G372" s="10"/>
      <c r="H372" s="9"/>
      <c r="I372" s="9"/>
      <c r="J372" s="9"/>
      <c r="K372" s="9"/>
      <c r="L372" s="9"/>
      <c r="M372" s="8"/>
      <c r="N372" s="8"/>
      <c r="O372" s="9"/>
      <c r="P372" s="9"/>
      <c r="Q372" s="9"/>
    </row>
    <row r="373" spans="1:17" s="14" customFormat="1">
      <c r="A373" s="16"/>
      <c r="B373" s="15"/>
      <c r="C373" s="10"/>
      <c r="D373" s="11"/>
      <c r="E373" s="10"/>
      <c r="F373" s="10"/>
      <c r="G373" s="10"/>
      <c r="H373" s="9"/>
      <c r="I373" s="9"/>
      <c r="J373" s="9"/>
      <c r="K373" s="9"/>
      <c r="L373" s="9"/>
      <c r="M373" s="8"/>
      <c r="N373" s="8"/>
      <c r="O373" s="9"/>
      <c r="P373" s="9"/>
      <c r="Q373" s="9"/>
    </row>
    <row r="374" spans="1:17" s="14" customFormat="1">
      <c r="A374" s="16"/>
      <c r="B374" s="15"/>
      <c r="C374" s="10"/>
      <c r="D374" s="11"/>
      <c r="E374" s="10"/>
      <c r="F374" s="10"/>
      <c r="G374" s="10"/>
      <c r="H374" s="9"/>
      <c r="I374" s="9"/>
      <c r="J374" s="9"/>
      <c r="K374" s="9"/>
      <c r="L374" s="9"/>
      <c r="M374" s="8"/>
      <c r="N374" s="8"/>
      <c r="O374" s="9"/>
      <c r="P374" s="9"/>
      <c r="Q374" s="9"/>
    </row>
    <row r="375" spans="1:17" s="14" customFormat="1">
      <c r="A375" s="16"/>
      <c r="B375" s="15"/>
      <c r="C375" s="10"/>
      <c r="D375" s="11"/>
      <c r="E375" s="10"/>
      <c r="F375" s="10"/>
      <c r="G375" s="10"/>
      <c r="H375" s="9"/>
      <c r="I375" s="9"/>
      <c r="J375" s="9"/>
      <c r="K375" s="9"/>
      <c r="L375" s="9"/>
      <c r="M375" s="8"/>
      <c r="N375" s="8"/>
      <c r="O375" s="9"/>
      <c r="P375" s="9"/>
      <c r="Q375" s="9"/>
    </row>
    <row r="376" spans="1:17" s="14" customFormat="1">
      <c r="A376" s="16"/>
      <c r="B376" s="15"/>
      <c r="C376" s="10"/>
      <c r="D376" s="11"/>
      <c r="E376" s="10"/>
      <c r="F376" s="10"/>
      <c r="G376" s="10"/>
      <c r="H376" s="9"/>
      <c r="I376" s="9"/>
      <c r="J376" s="9"/>
      <c r="K376" s="9"/>
      <c r="L376" s="9"/>
      <c r="M376" s="8"/>
      <c r="N376" s="8"/>
      <c r="O376" s="9"/>
      <c r="P376" s="9"/>
      <c r="Q376" s="9"/>
    </row>
    <row r="377" spans="1:17" s="14" customFormat="1">
      <c r="A377" s="16"/>
      <c r="B377" s="15"/>
      <c r="C377" s="10"/>
      <c r="D377" s="11"/>
      <c r="E377" s="10"/>
      <c r="F377" s="10"/>
      <c r="G377" s="10"/>
      <c r="H377" s="9"/>
      <c r="I377" s="9"/>
      <c r="J377" s="9"/>
      <c r="K377" s="9"/>
      <c r="L377" s="9"/>
      <c r="M377" s="8"/>
      <c r="N377" s="8"/>
      <c r="O377" s="9"/>
      <c r="P377" s="9"/>
      <c r="Q377" s="9"/>
    </row>
    <row r="378" spans="1:17" s="14" customFormat="1">
      <c r="A378" s="16"/>
      <c r="B378" s="15"/>
      <c r="C378" s="10"/>
      <c r="D378" s="11"/>
      <c r="E378" s="10"/>
      <c r="F378" s="10"/>
      <c r="G378" s="10"/>
      <c r="H378" s="9"/>
      <c r="I378" s="9"/>
      <c r="J378" s="9"/>
      <c r="K378" s="9"/>
      <c r="L378" s="9"/>
      <c r="M378" s="8"/>
      <c r="N378" s="8"/>
      <c r="O378" s="9"/>
      <c r="P378" s="9"/>
      <c r="Q378" s="9"/>
    </row>
    <row r="379" spans="1:17" s="14" customFormat="1">
      <c r="A379" s="16"/>
      <c r="B379" s="15"/>
      <c r="C379" s="10"/>
      <c r="D379" s="11"/>
      <c r="E379" s="10"/>
      <c r="F379" s="10"/>
      <c r="G379" s="10"/>
      <c r="H379" s="9"/>
      <c r="I379" s="9"/>
      <c r="J379" s="9"/>
      <c r="K379" s="9"/>
      <c r="L379" s="9"/>
      <c r="M379" s="8"/>
      <c r="N379" s="8"/>
      <c r="O379" s="9"/>
      <c r="P379" s="9"/>
      <c r="Q379" s="9"/>
    </row>
    <row r="380" spans="1:17" s="14" customFormat="1">
      <c r="A380" s="16"/>
      <c r="B380" s="15"/>
      <c r="C380" s="10"/>
      <c r="D380" s="11"/>
      <c r="E380" s="10"/>
      <c r="F380" s="10"/>
      <c r="G380" s="10"/>
      <c r="H380" s="9"/>
      <c r="I380" s="9"/>
      <c r="J380" s="9"/>
      <c r="K380" s="9"/>
      <c r="L380" s="9"/>
      <c r="M380" s="8"/>
      <c r="N380" s="8"/>
      <c r="O380" s="9"/>
      <c r="P380" s="9"/>
      <c r="Q380" s="9"/>
    </row>
    <row r="381" spans="1:17" s="14" customFormat="1">
      <c r="A381" s="16"/>
      <c r="B381" s="15"/>
      <c r="C381" s="10"/>
      <c r="D381" s="11"/>
      <c r="E381" s="10"/>
      <c r="F381" s="10"/>
      <c r="G381" s="10"/>
      <c r="H381" s="9"/>
      <c r="I381" s="9"/>
      <c r="J381" s="9"/>
      <c r="K381" s="9"/>
      <c r="L381" s="9"/>
      <c r="M381" s="8"/>
      <c r="N381" s="8"/>
      <c r="O381" s="9"/>
      <c r="P381" s="9"/>
      <c r="Q381" s="9"/>
    </row>
    <row r="382" spans="1:17" s="14" customFormat="1">
      <c r="A382" s="16"/>
      <c r="B382" s="15"/>
      <c r="C382" s="10"/>
      <c r="D382" s="11"/>
      <c r="E382" s="10"/>
      <c r="F382" s="10"/>
      <c r="G382" s="10"/>
      <c r="H382" s="9"/>
      <c r="I382" s="9"/>
      <c r="J382" s="9"/>
      <c r="K382" s="9"/>
      <c r="L382" s="9"/>
      <c r="M382" s="8"/>
      <c r="N382" s="8"/>
      <c r="O382" s="9"/>
      <c r="P382" s="9"/>
      <c r="Q382" s="9"/>
    </row>
    <row r="383" spans="1:17" s="14" customFormat="1">
      <c r="A383" s="16"/>
      <c r="B383" s="15"/>
      <c r="C383" s="10"/>
      <c r="D383" s="11"/>
      <c r="E383" s="10"/>
      <c r="F383" s="10"/>
      <c r="G383" s="10"/>
      <c r="H383" s="9"/>
      <c r="I383" s="9"/>
      <c r="J383" s="9"/>
      <c r="K383" s="9"/>
      <c r="L383" s="9"/>
      <c r="M383" s="8"/>
      <c r="N383" s="8"/>
      <c r="O383" s="9"/>
      <c r="P383" s="9"/>
      <c r="Q383" s="9"/>
    </row>
    <row r="384" spans="1:17" s="14" customFormat="1">
      <c r="A384" s="16"/>
      <c r="B384" s="15"/>
      <c r="C384" s="10"/>
      <c r="D384" s="11"/>
      <c r="E384" s="10"/>
      <c r="F384" s="10"/>
      <c r="G384" s="10"/>
      <c r="H384" s="9"/>
      <c r="I384" s="9"/>
      <c r="J384" s="9"/>
      <c r="K384" s="9"/>
      <c r="L384" s="9"/>
      <c r="M384" s="8"/>
      <c r="N384" s="8"/>
      <c r="O384" s="9"/>
      <c r="P384" s="9"/>
      <c r="Q384" s="9"/>
    </row>
    <row r="385" spans="1:17" s="14" customFormat="1">
      <c r="A385" s="16"/>
      <c r="B385" s="15"/>
      <c r="C385" s="10"/>
      <c r="D385" s="11"/>
      <c r="E385" s="10"/>
      <c r="F385" s="10"/>
      <c r="G385" s="10"/>
      <c r="H385" s="9"/>
      <c r="I385" s="9"/>
      <c r="J385" s="9"/>
      <c r="K385" s="9"/>
      <c r="L385" s="9"/>
      <c r="M385" s="8"/>
      <c r="N385" s="8"/>
      <c r="O385" s="9"/>
      <c r="P385" s="9"/>
      <c r="Q385" s="9"/>
    </row>
    <row r="386" spans="1:17" s="14" customFormat="1">
      <c r="A386" s="16"/>
      <c r="B386" s="15"/>
      <c r="C386" s="10"/>
      <c r="D386" s="11"/>
      <c r="E386" s="10"/>
      <c r="F386" s="10"/>
      <c r="G386" s="10"/>
      <c r="H386" s="9"/>
      <c r="I386" s="9"/>
      <c r="J386" s="9"/>
      <c r="K386" s="9"/>
      <c r="L386" s="9"/>
      <c r="M386" s="8"/>
      <c r="N386" s="8"/>
      <c r="O386" s="9"/>
      <c r="P386" s="9"/>
      <c r="Q386" s="9"/>
    </row>
    <row r="387" spans="1:17" s="14" customFormat="1">
      <c r="A387" s="16"/>
      <c r="B387" s="15"/>
      <c r="C387" s="10"/>
      <c r="D387" s="11"/>
      <c r="E387" s="10"/>
      <c r="F387" s="10"/>
      <c r="G387" s="10"/>
      <c r="H387" s="9"/>
      <c r="I387" s="9"/>
      <c r="J387" s="9"/>
      <c r="K387" s="9"/>
      <c r="L387" s="9"/>
      <c r="M387" s="8"/>
      <c r="N387" s="8"/>
      <c r="O387" s="9"/>
      <c r="P387" s="9"/>
      <c r="Q387" s="9"/>
    </row>
    <row r="388" spans="1:17" s="14" customFormat="1">
      <c r="A388" s="16"/>
      <c r="B388" s="15"/>
      <c r="C388" s="10"/>
      <c r="D388" s="11"/>
      <c r="E388" s="10"/>
      <c r="F388" s="10"/>
      <c r="G388" s="10"/>
      <c r="H388" s="9"/>
      <c r="I388" s="9"/>
      <c r="J388" s="9"/>
      <c r="K388" s="9"/>
      <c r="L388" s="9"/>
      <c r="M388" s="8"/>
      <c r="N388" s="8"/>
      <c r="O388" s="9"/>
      <c r="P388" s="9"/>
      <c r="Q388" s="9"/>
    </row>
    <row r="389" spans="1:17" s="14" customFormat="1">
      <c r="A389" s="16"/>
      <c r="B389" s="15"/>
      <c r="C389" s="10"/>
      <c r="D389" s="11"/>
      <c r="E389" s="10"/>
      <c r="F389" s="10"/>
      <c r="G389" s="10"/>
      <c r="H389" s="9"/>
      <c r="I389" s="9"/>
      <c r="J389" s="9"/>
      <c r="K389" s="9"/>
      <c r="L389" s="9"/>
      <c r="M389" s="8"/>
      <c r="N389" s="8"/>
      <c r="O389" s="9"/>
      <c r="P389" s="9"/>
      <c r="Q389" s="9"/>
    </row>
    <row r="390" spans="1:17" s="14" customFormat="1">
      <c r="A390" s="16"/>
      <c r="B390" s="15"/>
      <c r="C390" s="10"/>
      <c r="D390" s="11"/>
      <c r="E390" s="10"/>
      <c r="F390" s="10"/>
      <c r="G390" s="10"/>
      <c r="H390" s="9"/>
      <c r="I390" s="9"/>
      <c r="J390" s="9"/>
      <c r="K390" s="9"/>
      <c r="L390" s="9"/>
      <c r="M390" s="8"/>
      <c r="N390" s="8"/>
      <c r="O390" s="9"/>
      <c r="P390" s="9"/>
      <c r="Q390" s="9"/>
    </row>
    <row r="391" spans="1:17" s="14" customFormat="1">
      <c r="A391" s="16"/>
      <c r="B391" s="15"/>
      <c r="C391" s="10"/>
      <c r="D391" s="11"/>
      <c r="E391" s="10"/>
      <c r="F391" s="10"/>
      <c r="G391" s="10"/>
      <c r="H391" s="9"/>
      <c r="I391" s="9"/>
      <c r="J391" s="9"/>
      <c r="K391" s="9"/>
      <c r="L391" s="9"/>
      <c r="M391" s="8"/>
      <c r="N391" s="8"/>
      <c r="O391" s="9"/>
      <c r="P391" s="9"/>
      <c r="Q391" s="9"/>
    </row>
    <row r="392" spans="1:17" s="14" customFormat="1">
      <c r="A392" s="16"/>
      <c r="B392" s="15"/>
      <c r="C392" s="10"/>
      <c r="D392" s="11"/>
      <c r="E392" s="10"/>
      <c r="F392" s="10"/>
      <c r="G392" s="10"/>
      <c r="H392" s="9"/>
      <c r="I392" s="9"/>
      <c r="J392" s="9"/>
      <c r="K392" s="9"/>
      <c r="L392" s="9"/>
      <c r="M392" s="8"/>
      <c r="N392" s="8"/>
      <c r="O392" s="9"/>
      <c r="P392" s="9"/>
      <c r="Q392" s="9"/>
    </row>
    <row r="393" spans="1:17" s="14" customFormat="1">
      <c r="A393" s="16"/>
      <c r="B393" s="15"/>
      <c r="C393" s="10"/>
      <c r="D393" s="11"/>
      <c r="E393" s="10"/>
      <c r="F393" s="10"/>
      <c r="G393" s="10"/>
      <c r="H393" s="9"/>
      <c r="I393" s="9"/>
      <c r="J393" s="9"/>
      <c r="K393" s="9"/>
      <c r="L393" s="9"/>
      <c r="M393" s="8"/>
      <c r="N393" s="8"/>
      <c r="O393" s="9"/>
      <c r="P393" s="9"/>
      <c r="Q393" s="9"/>
    </row>
    <row r="394" spans="1:17" s="14" customFormat="1">
      <c r="A394" s="16"/>
      <c r="B394" s="15"/>
      <c r="C394" s="10"/>
      <c r="D394" s="11"/>
      <c r="E394" s="10"/>
      <c r="F394" s="10"/>
      <c r="G394" s="10"/>
      <c r="H394" s="9"/>
      <c r="I394" s="9"/>
      <c r="J394" s="9"/>
      <c r="K394" s="9"/>
      <c r="L394" s="9"/>
      <c r="M394" s="8"/>
      <c r="N394" s="8"/>
      <c r="O394" s="9"/>
      <c r="P394" s="9"/>
      <c r="Q394" s="9"/>
    </row>
    <row r="395" spans="1:17" s="14" customFormat="1">
      <c r="A395" s="16"/>
      <c r="B395" s="15"/>
      <c r="C395" s="10"/>
      <c r="D395" s="11"/>
      <c r="E395" s="10"/>
      <c r="F395" s="10"/>
      <c r="G395" s="10"/>
      <c r="H395" s="9"/>
      <c r="I395" s="9"/>
      <c r="J395" s="9"/>
      <c r="K395" s="9"/>
      <c r="L395" s="9"/>
      <c r="M395" s="8"/>
      <c r="N395" s="8"/>
      <c r="O395" s="9"/>
      <c r="P395" s="9"/>
      <c r="Q395" s="9"/>
    </row>
    <row r="396" spans="1:17" s="14" customFormat="1">
      <c r="A396" s="16"/>
      <c r="B396" s="15"/>
      <c r="C396" s="10"/>
      <c r="D396" s="11"/>
      <c r="E396" s="10"/>
      <c r="F396" s="10"/>
      <c r="G396" s="10"/>
      <c r="H396" s="9"/>
      <c r="I396" s="9"/>
      <c r="J396" s="9"/>
      <c r="K396" s="9"/>
      <c r="L396" s="9"/>
      <c r="M396" s="8"/>
      <c r="N396" s="8"/>
      <c r="O396" s="9"/>
      <c r="P396" s="9"/>
      <c r="Q396" s="9"/>
    </row>
    <row r="397" spans="1:17" s="14" customFormat="1">
      <c r="A397" s="16"/>
      <c r="B397" s="15"/>
      <c r="C397" s="10"/>
      <c r="D397" s="11"/>
      <c r="E397" s="10"/>
      <c r="F397" s="10"/>
      <c r="G397" s="10"/>
      <c r="H397" s="9"/>
      <c r="I397" s="9"/>
      <c r="J397" s="9"/>
      <c r="K397" s="9"/>
      <c r="L397" s="9"/>
      <c r="M397" s="8"/>
      <c r="N397" s="8"/>
      <c r="O397" s="9"/>
      <c r="P397" s="9"/>
      <c r="Q397" s="9"/>
    </row>
    <row r="398" spans="1:17" s="14" customFormat="1">
      <c r="A398" s="16"/>
      <c r="B398" s="15"/>
      <c r="C398" s="10"/>
      <c r="D398" s="11"/>
      <c r="E398" s="10"/>
      <c r="F398" s="10"/>
      <c r="G398" s="10"/>
      <c r="H398" s="9"/>
      <c r="I398" s="9"/>
      <c r="J398" s="9"/>
      <c r="K398" s="9"/>
      <c r="L398" s="9"/>
      <c r="M398" s="8"/>
      <c r="N398" s="8"/>
      <c r="O398" s="9"/>
      <c r="P398" s="9"/>
      <c r="Q398" s="9"/>
    </row>
    <row r="399" spans="1:17" s="14" customFormat="1">
      <c r="A399" s="16"/>
      <c r="B399" s="15"/>
      <c r="C399" s="10"/>
      <c r="D399" s="11"/>
      <c r="E399" s="10"/>
      <c r="F399" s="10"/>
      <c r="G399" s="10"/>
      <c r="H399" s="9"/>
      <c r="I399" s="9"/>
      <c r="J399" s="9"/>
      <c r="K399" s="9"/>
      <c r="L399" s="9"/>
      <c r="M399" s="8"/>
      <c r="N399" s="8"/>
      <c r="O399" s="9"/>
      <c r="P399" s="9"/>
      <c r="Q399" s="9"/>
    </row>
    <row r="400" spans="1:17" s="14" customFormat="1">
      <c r="A400" s="16"/>
      <c r="B400" s="15"/>
      <c r="C400" s="10"/>
      <c r="D400" s="11"/>
      <c r="E400" s="10"/>
      <c r="F400" s="10"/>
      <c r="G400" s="10"/>
      <c r="H400" s="9"/>
      <c r="I400" s="9"/>
      <c r="J400" s="9"/>
      <c r="K400" s="9"/>
      <c r="L400" s="9"/>
      <c r="M400" s="8"/>
      <c r="N400" s="8"/>
      <c r="O400" s="9"/>
      <c r="P400" s="9"/>
      <c r="Q400" s="9"/>
    </row>
    <row r="401" spans="1:17" s="14" customFormat="1">
      <c r="A401" s="16"/>
      <c r="B401" s="15"/>
      <c r="C401" s="10"/>
      <c r="D401" s="11"/>
      <c r="E401" s="10"/>
      <c r="F401" s="10"/>
      <c r="G401" s="10"/>
      <c r="H401" s="9"/>
      <c r="I401" s="9"/>
      <c r="J401" s="9"/>
      <c r="K401" s="9"/>
      <c r="L401" s="9"/>
      <c r="M401" s="8"/>
      <c r="N401" s="8"/>
      <c r="O401" s="9"/>
      <c r="P401" s="9"/>
      <c r="Q401" s="9"/>
    </row>
    <row r="402" spans="1:17" s="14" customFormat="1">
      <c r="A402" s="16"/>
      <c r="B402" s="15"/>
      <c r="C402" s="10"/>
      <c r="D402" s="11"/>
      <c r="E402" s="10"/>
      <c r="F402" s="10"/>
      <c r="G402" s="10"/>
      <c r="H402" s="9"/>
      <c r="I402" s="9"/>
      <c r="J402" s="9"/>
      <c r="K402" s="9"/>
      <c r="L402" s="9"/>
      <c r="M402" s="8"/>
      <c r="N402" s="8"/>
      <c r="O402" s="9"/>
      <c r="P402" s="9"/>
      <c r="Q402" s="9"/>
    </row>
    <row r="403" spans="1:17" s="14" customFormat="1">
      <c r="A403" s="16"/>
      <c r="B403" s="15"/>
      <c r="C403" s="10"/>
      <c r="D403" s="11"/>
      <c r="E403" s="10"/>
      <c r="F403" s="10"/>
      <c r="G403" s="10"/>
      <c r="H403" s="9"/>
      <c r="I403" s="9"/>
      <c r="J403" s="9"/>
      <c r="K403" s="9"/>
      <c r="L403" s="9"/>
      <c r="M403" s="8"/>
      <c r="N403" s="8"/>
      <c r="O403" s="9"/>
      <c r="P403" s="9"/>
      <c r="Q403" s="9"/>
    </row>
    <row r="404" spans="1:17" s="14" customFormat="1">
      <c r="A404" s="16"/>
      <c r="B404" s="15"/>
      <c r="C404" s="10"/>
      <c r="D404" s="11"/>
      <c r="E404" s="10"/>
      <c r="F404" s="10"/>
      <c r="G404" s="10"/>
      <c r="H404" s="9"/>
      <c r="I404" s="9"/>
      <c r="J404" s="9"/>
      <c r="K404" s="9"/>
      <c r="L404" s="9"/>
      <c r="M404" s="8"/>
      <c r="N404" s="8"/>
      <c r="O404" s="9"/>
      <c r="P404" s="9"/>
      <c r="Q404" s="9"/>
    </row>
    <row r="405" spans="1:17" s="14" customFormat="1">
      <c r="A405" s="16"/>
      <c r="B405" s="15"/>
      <c r="C405" s="10"/>
      <c r="D405" s="11"/>
      <c r="E405" s="10"/>
      <c r="F405" s="10"/>
      <c r="G405" s="10"/>
      <c r="H405" s="9"/>
      <c r="I405" s="9"/>
      <c r="J405" s="9"/>
      <c r="K405" s="9"/>
      <c r="L405" s="9"/>
      <c r="M405" s="8"/>
      <c r="N405" s="8"/>
      <c r="O405" s="9"/>
      <c r="P405" s="9"/>
      <c r="Q405" s="9"/>
    </row>
    <row r="406" spans="1:17" s="14" customFormat="1">
      <c r="A406" s="16"/>
      <c r="B406" s="15"/>
      <c r="C406" s="10"/>
      <c r="D406" s="11"/>
      <c r="E406" s="10"/>
      <c r="F406" s="10"/>
      <c r="G406" s="10"/>
      <c r="H406" s="9"/>
      <c r="I406" s="9"/>
      <c r="J406" s="9"/>
      <c r="K406" s="9"/>
      <c r="L406" s="9"/>
      <c r="M406" s="8"/>
      <c r="N406" s="8"/>
      <c r="O406" s="9"/>
      <c r="P406" s="9"/>
      <c r="Q406" s="9"/>
    </row>
    <row r="407" spans="1:17" s="14" customFormat="1">
      <c r="A407" s="16"/>
      <c r="B407" s="15"/>
      <c r="C407" s="10"/>
      <c r="D407" s="11"/>
      <c r="E407" s="10"/>
      <c r="F407" s="10"/>
      <c r="G407" s="10"/>
      <c r="H407" s="9"/>
      <c r="I407" s="9"/>
      <c r="J407" s="9"/>
      <c r="K407" s="9"/>
      <c r="L407" s="9"/>
      <c r="M407" s="8"/>
      <c r="N407" s="8"/>
      <c r="O407" s="9"/>
      <c r="P407" s="9"/>
      <c r="Q407" s="9"/>
    </row>
    <row r="408" spans="1:17" s="14" customFormat="1">
      <c r="A408" s="16"/>
      <c r="B408" s="15"/>
      <c r="C408" s="10"/>
      <c r="D408" s="11"/>
      <c r="E408" s="10"/>
      <c r="F408" s="10"/>
      <c r="G408" s="10"/>
      <c r="H408" s="9"/>
      <c r="I408" s="9"/>
      <c r="J408" s="9"/>
      <c r="K408" s="9"/>
      <c r="L408" s="9"/>
      <c r="M408" s="8"/>
      <c r="N408" s="8"/>
      <c r="O408" s="9"/>
      <c r="P408" s="9"/>
      <c r="Q408" s="9"/>
    </row>
    <row r="409" spans="1:17" s="14" customFormat="1">
      <c r="A409" s="16"/>
      <c r="B409" s="15"/>
      <c r="C409" s="10"/>
      <c r="D409" s="11"/>
      <c r="E409" s="10"/>
      <c r="F409" s="10"/>
      <c r="G409" s="10"/>
      <c r="H409" s="9"/>
      <c r="I409" s="9"/>
      <c r="J409" s="9"/>
      <c r="K409" s="9"/>
      <c r="L409" s="9"/>
      <c r="M409" s="8"/>
      <c r="N409" s="8"/>
      <c r="O409" s="9"/>
      <c r="P409" s="9"/>
      <c r="Q409" s="9"/>
    </row>
    <row r="410" spans="1:17" s="14" customFormat="1">
      <c r="A410" s="16"/>
      <c r="B410" s="15"/>
      <c r="C410" s="10"/>
      <c r="D410" s="11"/>
      <c r="E410" s="10"/>
      <c r="F410" s="10"/>
      <c r="G410" s="10"/>
      <c r="H410" s="9"/>
      <c r="I410" s="9"/>
      <c r="J410" s="9"/>
      <c r="K410" s="9"/>
      <c r="L410" s="9"/>
      <c r="M410" s="8"/>
      <c r="N410" s="8"/>
      <c r="O410" s="9"/>
      <c r="P410" s="9"/>
      <c r="Q410" s="9"/>
    </row>
    <row r="411" spans="1:17" s="14" customFormat="1">
      <c r="A411" s="16"/>
      <c r="B411" s="15"/>
      <c r="C411" s="10"/>
      <c r="D411" s="11"/>
      <c r="E411" s="10"/>
      <c r="F411" s="10"/>
      <c r="G411" s="10"/>
      <c r="H411" s="9"/>
      <c r="I411" s="9"/>
      <c r="J411" s="9"/>
      <c r="K411" s="9"/>
      <c r="L411" s="9"/>
      <c r="M411" s="8"/>
      <c r="N411" s="8"/>
      <c r="O411" s="9"/>
      <c r="P411" s="9"/>
      <c r="Q411" s="9"/>
    </row>
    <row r="412" spans="1:17" s="14" customFormat="1">
      <c r="A412" s="16"/>
      <c r="B412" s="15"/>
      <c r="C412" s="10"/>
      <c r="D412" s="11"/>
      <c r="E412" s="10"/>
      <c r="F412" s="10"/>
      <c r="G412" s="10"/>
      <c r="H412" s="9"/>
      <c r="I412" s="9"/>
      <c r="J412" s="9"/>
      <c r="K412" s="9"/>
      <c r="L412" s="9"/>
      <c r="M412" s="8"/>
      <c r="N412" s="8"/>
      <c r="O412" s="9"/>
      <c r="P412" s="9"/>
      <c r="Q412" s="9"/>
    </row>
    <row r="413" spans="1:17" s="14" customFormat="1">
      <c r="A413" s="16"/>
      <c r="B413" s="15"/>
      <c r="C413" s="10"/>
      <c r="D413" s="11"/>
      <c r="E413" s="10"/>
      <c r="F413" s="10"/>
      <c r="G413" s="10"/>
      <c r="H413" s="9"/>
      <c r="I413" s="9"/>
      <c r="J413" s="9"/>
      <c r="K413" s="9"/>
      <c r="L413" s="9"/>
      <c r="M413" s="8"/>
      <c r="N413" s="8"/>
      <c r="O413" s="9"/>
      <c r="P413" s="9"/>
      <c r="Q413" s="9"/>
    </row>
    <row r="414" spans="1:17" s="14" customFormat="1">
      <c r="A414" s="16"/>
      <c r="B414" s="15"/>
      <c r="C414" s="10"/>
      <c r="D414" s="11"/>
      <c r="E414" s="10"/>
      <c r="F414" s="10"/>
      <c r="G414" s="10"/>
      <c r="H414" s="9"/>
      <c r="I414" s="9"/>
      <c r="J414" s="9"/>
      <c r="K414" s="9"/>
      <c r="L414" s="9"/>
      <c r="M414" s="8"/>
      <c r="N414" s="8"/>
      <c r="O414" s="9"/>
      <c r="P414" s="9"/>
      <c r="Q414" s="9"/>
    </row>
    <row r="415" spans="1:17" s="14" customFormat="1">
      <c r="A415" s="16"/>
      <c r="B415" s="15"/>
      <c r="C415" s="10"/>
      <c r="D415" s="11"/>
      <c r="E415" s="10"/>
      <c r="F415" s="10"/>
      <c r="G415" s="10"/>
      <c r="H415" s="9"/>
      <c r="I415" s="9"/>
      <c r="J415" s="9"/>
      <c r="K415" s="9"/>
      <c r="L415" s="9"/>
      <c r="M415" s="8"/>
      <c r="N415" s="8"/>
      <c r="O415" s="9"/>
      <c r="P415" s="9"/>
      <c r="Q415" s="9"/>
    </row>
    <row r="416" spans="1:17" s="14" customFormat="1">
      <c r="A416" s="16"/>
      <c r="B416" s="15"/>
      <c r="C416" s="10"/>
      <c r="D416" s="11"/>
      <c r="E416" s="10"/>
      <c r="F416" s="10"/>
      <c r="G416" s="10"/>
      <c r="H416" s="9"/>
      <c r="I416" s="9"/>
      <c r="J416" s="9"/>
      <c r="K416" s="9"/>
      <c r="L416" s="9"/>
      <c r="M416" s="8"/>
      <c r="N416" s="8"/>
      <c r="O416" s="9"/>
      <c r="P416" s="9"/>
      <c r="Q416" s="9"/>
    </row>
    <row r="417" spans="1:17" s="14" customFormat="1">
      <c r="A417" s="16"/>
      <c r="B417" s="15"/>
      <c r="C417" s="10"/>
      <c r="D417" s="11"/>
      <c r="E417" s="10"/>
      <c r="F417" s="10"/>
      <c r="G417" s="10"/>
      <c r="H417" s="9"/>
      <c r="I417" s="9"/>
      <c r="J417" s="9"/>
      <c r="K417" s="9"/>
      <c r="L417" s="9"/>
      <c r="M417" s="8"/>
      <c r="N417" s="8"/>
      <c r="O417" s="9"/>
      <c r="P417" s="9"/>
      <c r="Q417" s="9"/>
    </row>
    <row r="418" spans="1:17" s="14" customFormat="1">
      <c r="A418" s="16"/>
      <c r="B418" s="15"/>
      <c r="C418" s="10"/>
      <c r="D418" s="11"/>
      <c r="E418" s="10"/>
      <c r="F418" s="10"/>
      <c r="G418" s="10"/>
      <c r="H418" s="9"/>
      <c r="I418" s="9"/>
      <c r="J418" s="9"/>
      <c r="K418" s="9"/>
      <c r="L418" s="9"/>
      <c r="M418" s="8"/>
      <c r="N418" s="8"/>
      <c r="O418" s="9"/>
      <c r="P418" s="9"/>
      <c r="Q418" s="9"/>
    </row>
    <row r="419" spans="1:17" s="14" customFormat="1">
      <c r="A419" s="16"/>
      <c r="B419" s="15"/>
      <c r="C419" s="10"/>
      <c r="D419" s="11"/>
      <c r="E419" s="10"/>
      <c r="F419" s="10"/>
      <c r="G419" s="10"/>
      <c r="H419" s="9"/>
      <c r="I419" s="9"/>
      <c r="J419" s="9"/>
      <c r="K419" s="9"/>
      <c r="L419" s="9"/>
      <c r="M419" s="8"/>
      <c r="N419" s="8"/>
      <c r="O419" s="9"/>
      <c r="P419" s="9"/>
      <c r="Q419" s="9"/>
    </row>
    <row r="420" spans="1:17" s="14" customFormat="1">
      <c r="A420" s="16"/>
      <c r="B420" s="15"/>
      <c r="C420" s="10"/>
      <c r="D420" s="11"/>
      <c r="E420" s="10"/>
      <c r="F420" s="10"/>
      <c r="G420" s="10"/>
      <c r="H420" s="9"/>
      <c r="I420" s="9"/>
      <c r="J420" s="9"/>
      <c r="K420" s="9"/>
      <c r="L420" s="9"/>
      <c r="M420" s="8"/>
      <c r="N420" s="8"/>
      <c r="O420" s="9"/>
      <c r="P420" s="9"/>
      <c r="Q420" s="9"/>
    </row>
    <row r="421" spans="1:17" s="14" customFormat="1">
      <c r="A421" s="16"/>
      <c r="B421" s="15"/>
      <c r="C421" s="10"/>
      <c r="D421" s="11"/>
      <c r="E421" s="10"/>
      <c r="F421" s="10"/>
      <c r="G421" s="10"/>
      <c r="H421" s="9"/>
      <c r="I421" s="9"/>
      <c r="J421" s="9"/>
      <c r="K421" s="9"/>
      <c r="L421" s="9"/>
      <c r="M421" s="8"/>
      <c r="N421" s="8"/>
      <c r="O421" s="9"/>
      <c r="P421" s="9"/>
      <c r="Q421" s="9"/>
    </row>
    <row r="422" spans="1:17" s="14" customFormat="1">
      <c r="A422" s="16"/>
      <c r="B422" s="15"/>
      <c r="C422" s="10"/>
      <c r="D422" s="11"/>
      <c r="E422" s="10"/>
      <c r="F422" s="10"/>
      <c r="G422" s="10"/>
      <c r="H422" s="9"/>
      <c r="I422" s="9"/>
      <c r="J422" s="9"/>
      <c r="K422" s="9"/>
      <c r="L422" s="9"/>
      <c r="M422" s="8"/>
      <c r="N422" s="8"/>
      <c r="O422" s="9"/>
      <c r="P422" s="9"/>
      <c r="Q422" s="9"/>
    </row>
    <row r="423" spans="1:17" s="14" customFormat="1">
      <c r="A423" s="16"/>
      <c r="B423" s="15"/>
      <c r="C423" s="10"/>
      <c r="D423" s="11"/>
      <c r="E423" s="10"/>
      <c r="F423" s="10"/>
      <c r="G423" s="10"/>
      <c r="H423" s="9"/>
      <c r="I423" s="9"/>
      <c r="J423" s="9"/>
      <c r="K423" s="9"/>
      <c r="L423" s="9"/>
      <c r="M423" s="8"/>
      <c r="N423" s="8"/>
      <c r="O423" s="9"/>
      <c r="P423" s="9"/>
      <c r="Q423" s="9"/>
    </row>
    <row r="424" spans="1:17" s="14" customFormat="1">
      <c r="A424" s="16"/>
      <c r="B424" s="15"/>
      <c r="C424" s="10"/>
      <c r="D424" s="11"/>
      <c r="E424" s="10"/>
      <c r="F424" s="10"/>
      <c r="G424" s="10"/>
      <c r="H424" s="9"/>
      <c r="I424" s="9"/>
      <c r="J424" s="9"/>
      <c r="K424" s="9"/>
      <c r="L424" s="9"/>
      <c r="M424" s="8"/>
      <c r="N424" s="8"/>
      <c r="O424" s="9"/>
      <c r="P424" s="9"/>
      <c r="Q424" s="9"/>
    </row>
    <row r="425" spans="1:17" s="14" customFormat="1">
      <c r="A425" s="16"/>
      <c r="B425" s="15"/>
      <c r="C425" s="10"/>
      <c r="D425" s="11"/>
      <c r="E425" s="10"/>
      <c r="F425" s="10"/>
      <c r="G425" s="10"/>
      <c r="H425" s="9"/>
      <c r="I425" s="9"/>
      <c r="J425" s="9"/>
      <c r="K425" s="9"/>
      <c r="L425" s="9"/>
      <c r="M425" s="8"/>
      <c r="N425" s="8"/>
      <c r="O425" s="9"/>
      <c r="P425" s="9"/>
      <c r="Q425" s="9"/>
    </row>
    <row r="426" spans="1:17" s="14" customFormat="1">
      <c r="A426" s="16"/>
      <c r="B426" s="15"/>
      <c r="C426" s="10"/>
      <c r="D426" s="11"/>
      <c r="E426" s="10"/>
      <c r="F426" s="10"/>
      <c r="G426" s="10"/>
      <c r="H426" s="9"/>
      <c r="I426" s="9"/>
      <c r="J426" s="9"/>
      <c r="K426" s="9"/>
      <c r="L426" s="9"/>
      <c r="M426" s="8"/>
      <c r="N426" s="8"/>
      <c r="O426" s="9"/>
      <c r="P426" s="9"/>
      <c r="Q426" s="9"/>
    </row>
    <row r="427" spans="1:17" s="14" customFormat="1">
      <c r="A427" s="16"/>
      <c r="B427" s="15"/>
      <c r="C427" s="10"/>
      <c r="D427" s="11"/>
      <c r="E427" s="10"/>
      <c r="F427" s="10"/>
      <c r="G427" s="10"/>
      <c r="H427" s="9"/>
      <c r="I427" s="9"/>
      <c r="J427" s="9"/>
      <c r="K427" s="9"/>
      <c r="L427" s="9"/>
      <c r="M427" s="8"/>
      <c r="N427" s="8"/>
      <c r="O427" s="9"/>
      <c r="P427" s="9"/>
      <c r="Q427" s="9"/>
    </row>
    <row r="428" spans="1:17" s="14" customFormat="1">
      <c r="A428" s="16"/>
      <c r="B428" s="15"/>
      <c r="C428" s="10"/>
      <c r="D428" s="11"/>
      <c r="E428" s="10"/>
      <c r="F428" s="10"/>
      <c r="G428" s="10"/>
      <c r="H428" s="9"/>
      <c r="I428" s="9"/>
      <c r="J428" s="9"/>
      <c r="K428" s="9"/>
      <c r="L428" s="9"/>
      <c r="M428" s="8"/>
      <c r="N428" s="8"/>
      <c r="O428" s="9"/>
      <c r="P428" s="9"/>
      <c r="Q428" s="9"/>
    </row>
    <row r="429" spans="1:17" s="14" customFormat="1">
      <c r="A429" s="16"/>
      <c r="B429" s="15"/>
      <c r="C429" s="10"/>
      <c r="D429" s="11"/>
      <c r="E429" s="10"/>
      <c r="F429" s="10"/>
      <c r="G429" s="10"/>
      <c r="H429" s="9"/>
      <c r="I429" s="9"/>
      <c r="J429" s="9"/>
      <c r="K429" s="9"/>
      <c r="L429" s="9"/>
      <c r="M429" s="8"/>
      <c r="N429" s="8"/>
      <c r="O429" s="9"/>
      <c r="P429" s="9"/>
      <c r="Q429" s="9"/>
    </row>
    <row r="430" spans="1:17" s="14" customFormat="1">
      <c r="A430" s="16"/>
      <c r="B430" s="15"/>
      <c r="C430" s="10"/>
      <c r="D430" s="11"/>
      <c r="E430" s="10"/>
      <c r="F430" s="10"/>
      <c r="G430" s="10"/>
      <c r="H430" s="9"/>
      <c r="I430" s="9"/>
      <c r="J430" s="9"/>
      <c r="K430" s="9"/>
      <c r="L430" s="9"/>
      <c r="M430" s="8"/>
      <c r="N430" s="8"/>
      <c r="O430" s="9"/>
      <c r="P430" s="9"/>
      <c r="Q430" s="9"/>
    </row>
    <row r="431" spans="1:17" s="14" customFormat="1">
      <c r="A431" s="16"/>
      <c r="B431" s="15"/>
      <c r="C431" s="10"/>
      <c r="D431" s="11"/>
      <c r="E431" s="10"/>
      <c r="F431" s="10"/>
      <c r="G431" s="10"/>
      <c r="H431" s="9"/>
      <c r="I431" s="9"/>
      <c r="J431" s="9"/>
      <c r="K431" s="9"/>
      <c r="L431" s="9"/>
      <c r="M431" s="8"/>
      <c r="N431" s="8"/>
      <c r="O431" s="9"/>
      <c r="P431" s="9"/>
      <c r="Q431" s="9"/>
    </row>
    <row r="432" spans="1:17" s="14" customFormat="1">
      <c r="A432" s="16"/>
      <c r="B432" s="15"/>
      <c r="C432" s="10"/>
      <c r="D432" s="11"/>
      <c r="E432" s="10"/>
      <c r="F432" s="10"/>
      <c r="G432" s="10"/>
      <c r="H432" s="9"/>
      <c r="I432" s="9"/>
      <c r="J432" s="9"/>
      <c r="K432" s="9"/>
      <c r="L432" s="9"/>
      <c r="M432" s="8"/>
      <c r="N432" s="8"/>
      <c r="O432" s="9"/>
      <c r="P432" s="9"/>
      <c r="Q432" s="9"/>
    </row>
    <row r="433" spans="1:17" s="14" customFormat="1">
      <c r="A433" s="16"/>
      <c r="B433" s="15"/>
      <c r="C433" s="10"/>
      <c r="D433" s="11"/>
      <c r="E433" s="10"/>
      <c r="F433" s="10"/>
      <c r="G433" s="10"/>
      <c r="H433" s="9"/>
      <c r="I433" s="9"/>
      <c r="J433" s="9"/>
      <c r="K433" s="9"/>
      <c r="L433" s="9"/>
      <c r="M433" s="8"/>
      <c r="N433" s="8"/>
      <c r="O433" s="9"/>
      <c r="P433" s="9"/>
      <c r="Q433" s="9"/>
    </row>
    <row r="434" spans="1:17" s="14" customFormat="1">
      <c r="A434" s="16"/>
      <c r="B434" s="15"/>
      <c r="C434" s="10"/>
      <c r="D434" s="11"/>
      <c r="E434" s="10"/>
      <c r="F434" s="10"/>
      <c r="G434" s="10"/>
      <c r="H434" s="9"/>
      <c r="I434" s="9"/>
      <c r="J434" s="9"/>
      <c r="K434" s="9"/>
      <c r="L434" s="9"/>
      <c r="M434" s="8"/>
      <c r="N434" s="8"/>
      <c r="O434" s="9"/>
      <c r="P434" s="9"/>
      <c r="Q434" s="9"/>
    </row>
    <row r="435" spans="1:17" s="14" customFormat="1">
      <c r="A435" s="16"/>
      <c r="B435" s="15"/>
      <c r="C435" s="10"/>
      <c r="D435" s="11"/>
      <c r="E435" s="10"/>
      <c r="F435" s="10"/>
      <c r="G435" s="10"/>
      <c r="H435" s="9"/>
      <c r="I435" s="9"/>
      <c r="J435" s="9"/>
      <c r="K435" s="9"/>
      <c r="L435" s="9"/>
      <c r="M435" s="8"/>
      <c r="N435" s="8"/>
      <c r="O435" s="9"/>
      <c r="P435" s="9"/>
      <c r="Q435" s="9"/>
    </row>
    <row r="436" spans="1:17" s="14" customFormat="1">
      <c r="A436" s="16"/>
      <c r="B436" s="15"/>
      <c r="C436" s="10"/>
      <c r="D436" s="11"/>
      <c r="E436" s="10"/>
      <c r="F436" s="10"/>
      <c r="G436" s="10"/>
      <c r="H436" s="9"/>
      <c r="I436" s="9"/>
      <c r="J436" s="9"/>
      <c r="K436" s="9"/>
      <c r="L436" s="9"/>
      <c r="M436" s="8"/>
      <c r="N436" s="8"/>
      <c r="O436" s="9"/>
      <c r="P436" s="9"/>
      <c r="Q436" s="9"/>
    </row>
    <row r="437" spans="1:17" s="14" customFormat="1">
      <c r="A437" s="16"/>
      <c r="B437" s="15"/>
      <c r="C437" s="10"/>
      <c r="D437" s="11"/>
      <c r="E437" s="10"/>
      <c r="F437" s="10"/>
      <c r="G437" s="10"/>
      <c r="H437" s="9"/>
      <c r="I437" s="9"/>
      <c r="J437" s="9"/>
      <c r="K437" s="9"/>
      <c r="L437" s="9"/>
      <c r="M437" s="8"/>
      <c r="N437" s="8"/>
      <c r="O437" s="9"/>
      <c r="P437" s="9"/>
      <c r="Q437" s="9"/>
    </row>
    <row r="438" spans="1:17" s="14" customFormat="1">
      <c r="A438" s="16"/>
      <c r="B438" s="15"/>
      <c r="C438" s="10"/>
      <c r="D438" s="11"/>
      <c r="E438" s="10"/>
      <c r="F438" s="10"/>
      <c r="G438" s="10"/>
      <c r="H438" s="9"/>
      <c r="I438" s="9"/>
      <c r="J438" s="9"/>
      <c r="K438" s="9"/>
      <c r="L438" s="9"/>
      <c r="M438" s="8"/>
      <c r="N438" s="8"/>
      <c r="O438" s="9"/>
      <c r="P438" s="9"/>
      <c r="Q438" s="9"/>
    </row>
    <row r="439" spans="1:17" s="14" customFormat="1">
      <c r="A439" s="16"/>
      <c r="B439" s="15"/>
      <c r="C439" s="10"/>
      <c r="D439" s="11"/>
      <c r="E439" s="10"/>
      <c r="F439" s="10"/>
      <c r="G439" s="10"/>
      <c r="H439" s="9"/>
      <c r="I439" s="9"/>
      <c r="J439" s="9"/>
      <c r="K439" s="9"/>
      <c r="L439" s="9"/>
      <c r="M439" s="8"/>
      <c r="N439" s="8"/>
      <c r="O439" s="9"/>
      <c r="P439" s="9"/>
      <c r="Q439" s="9"/>
    </row>
    <row r="440" spans="1:17" s="14" customFormat="1">
      <c r="A440" s="16"/>
      <c r="B440" s="15"/>
      <c r="C440" s="10"/>
      <c r="D440" s="11"/>
      <c r="E440" s="10"/>
      <c r="F440" s="10"/>
      <c r="G440" s="10"/>
      <c r="H440" s="9"/>
      <c r="I440" s="9"/>
      <c r="J440" s="9"/>
      <c r="K440" s="9"/>
      <c r="L440" s="9"/>
      <c r="M440" s="8"/>
      <c r="N440" s="8"/>
      <c r="O440" s="9"/>
      <c r="P440" s="9"/>
      <c r="Q440" s="9"/>
    </row>
    <row r="441" spans="1:17" s="14" customFormat="1">
      <c r="A441" s="16"/>
      <c r="B441" s="15"/>
      <c r="C441" s="10"/>
      <c r="D441" s="11"/>
      <c r="E441" s="10"/>
      <c r="F441" s="10"/>
      <c r="G441" s="10"/>
      <c r="H441" s="9"/>
      <c r="I441" s="9"/>
      <c r="J441" s="9"/>
      <c r="K441" s="9"/>
      <c r="L441" s="9"/>
      <c r="M441" s="8"/>
      <c r="N441" s="8"/>
      <c r="O441" s="9"/>
      <c r="P441" s="9"/>
      <c r="Q441" s="9"/>
    </row>
    <row r="442" spans="1:17" s="14" customFormat="1">
      <c r="A442" s="16"/>
      <c r="B442" s="15"/>
      <c r="C442" s="10"/>
      <c r="D442" s="11"/>
      <c r="E442" s="10"/>
      <c r="F442" s="10"/>
      <c r="G442" s="10"/>
      <c r="H442" s="9"/>
      <c r="I442" s="9"/>
      <c r="J442" s="9"/>
      <c r="K442" s="9"/>
      <c r="L442" s="9"/>
      <c r="M442" s="8"/>
      <c r="N442" s="8"/>
      <c r="O442" s="9"/>
      <c r="P442" s="9"/>
      <c r="Q442" s="9"/>
    </row>
    <row r="443" spans="1:17" s="14" customFormat="1">
      <c r="A443" s="16"/>
      <c r="B443" s="15"/>
      <c r="C443" s="10"/>
      <c r="D443" s="11"/>
      <c r="E443" s="10"/>
      <c r="F443" s="10"/>
      <c r="G443" s="10"/>
      <c r="H443" s="9"/>
      <c r="I443" s="9"/>
      <c r="J443" s="9"/>
      <c r="K443" s="9"/>
      <c r="L443" s="9"/>
      <c r="M443" s="8"/>
      <c r="N443" s="8"/>
      <c r="O443" s="9"/>
      <c r="P443" s="9"/>
      <c r="Q443" s="9"/>
    </row>
    <row r="444" spans="1:17" s="14" customFormat="1">
      <c r="A444" s="16"/>
      <c r="B444" s="15"/>
      <c r="C444" s="10"/>
      <c r="D444" s="11"/>
      <c r="E444" s="10"/>
      <c r="F444" s="10"/>
      <c r="G444" s="10"/>
      <c r="H444" s="9"/>
      <c r="I444" s="9"/>
      <c r="J444" s="9"/>
      <c r="K444" s="9"/>
      <c r="L444" s="9"/>
      <c r="M444" s="8"/>
      <c r="N444" s="8"/>
      <c r="O444" s="9"/>
      <c r="P444" s="9"/>
      <c r="Q444" s="9"/>
    </row>
    <row r="445" spans="1:17" s="14" customFormat="1">
      <c r="A445" s="16"/>
      <c r="B445" s="15"/>
      <c r="C445" s="10"/>
      <c r="D445" s="11"/>
      <c r="E445" s="10"/>
      <c r="F445" s="10"/>
      <c r="G445" s="10"/>
      <c r="H445" s="9"/>
      <c r="I445" s="9"/>
      <c r="J445" s="9"/>
      <c r="K445" s="9"/>
      <c r="L445" s="9"/>
      <c r="M445" s="8"/>
      <c r="N445" s="8"/>
      <c r="O445" s="9"/>
      <c r="P445" s="9"/>
      <c r="Q445" s="9"/>
    </row>
    <row r="446" spans="1:17" s="14" customFormat="1">
      <c r="A446" s="16"/>
      <c r="B446" s="15"/>
      <c r="C446" s="10"/>
      <c r="D446" s="11"/>
      <c r="E446" s="10"/>
      <c r="F446" s="10"/>
      <c r="G446" s="10"/>
      <c r="H446" s="9"/>
      <c r="I446" s="9"/>
      <c r="J446" s="9"/>
      <c r="K446" s="9"/>
      <c r="L446" s="9"/>
      <c r="M446" s="8"/>
      <c r="N446" s="8"/>
      <c r="O446" s="9"/>
      <c r="P446" s="9"/>
      <c r="Q446" s="9"/>
    </row>
    <row r="447" spans="1:17" s="14" customFormat="1">
      <c r="A447" s="16"/>
      <c r="B447" s="15"/>
      <c r="C447" s="10"/>
      <c r="D447" s="11"/>
      <c r="E447" s="10"/>
      <c r="F447" s="10"/>
      <c r="G447" s="10"/>
      <c r="H447" s="9"/>
      <c r="I447" s="9"/>
      <c r="J447" s="9"/>
      <c r="K447" s="9"/>
      <c r="L447" s="9"/>
      <c r="M447" s="8"/>
      <c r="N447" s="8"/>
      <c r="O447" s="9"/>
      <c r="P447" s="9"/>
      <c r="Q447" s="9"/>
    </row>
    <row r="448" spans="1:17" s="14" customFormat="1">
      <c r="A448" s="16"/>
      <c r="B448" s="15"/>
      <c r="C448" s="10"/>
      <c r="D448" s="11"/>
      <c r="E448" s="10"/>
      <c r="F448" s="10"/>
      <c r="G448" s="10"/>
      <c r="H448" s="9"/>
      <c r="I448" s="9"/>
      <c r="J448" s="9"/>
      <c r="K448" s="9"/>
      <c r="L448" s="9"/>
      <c r="M448" s="8"/>
      <c r="N448" s="8"/>
      <c r="O448" s="9"/>
      <c r="P448" s="9"/>
      <c r="Q448" s="9"/>
    </row>
    <row r="449" spans="1:17" s="14" customFormat="1">
      <c r="A449" s="16"/>
      <c r="B449" s="15"/>
      <c r="C449" s="10"/>
      <c r="D449" s="11"/>
      <c r="E449" s="10"/>
      <c r="F449" s="10"/>
      <c r="G449" s="10"/>
      <c r="H449" s="9"/>
      <c r="I449" s="9"/>
      <c r="J449" s="9"/>
      <c r="K449" s="9"/>
      <c r="L449" s="9"/>
      <c r="M449" s="8"/>
      <c r="N449" s="8"/>
      <c r="O449" s="9"/>
      <c r="P449" s="9"/>
      <c r="Q449" s="9"/>
    </row>
    <row r="450" spans="1:17" s="14" customFormat="1">
      <c r="A450" s="16"/>
      <c r="B450" s="15"/>
      <c r="C450" s="10"/>
      <c r="D450" s="11"/>
      <c r="E450" s="10"/>
      <c r="F450" s="10"/>
      <c r="G450" s="10"/>
      <c r="H450" s="9"/>
      <c r="I450" s="9"/>
      <c r="J450" s="9"/>
      <c r="K450" s="9"/>
      <c r="L450" s="9"/>
      <c r="M450" s="8"/>
      <c r="N450" s="8"/>
      <c r="O450" s="9"/>
      <c r="P450" s="9"/>
      <c r="Q450" s="9"/>
    </row>
    <row r="451" spans="1:17" s="14" customFormat="1">
      <c r="A451" s="16"/>
      <c r="B451" s="15"/>
      <c r="C451" s="10"/>
      <c r="D451" s="11"/>
      <c r="E451" s="10"/>
      <c r="F451" s="10"/>
      <c r="G451" s="10"/>
      <c r="H451" s="9"/>
      <c r="I451" s="9"/>
      <c r="J451" s="9"/>
      <c r="K451" s="9"/>
      <c r="L451" s="9"/>
      <c r="M451" s="8"/>
      <c r="N451" s="8"/>
      <c r="O451" s="9"/>
      <c r="P451" s="9"/>
      <c r="Q451" s="9"/>
    </row>
    <row r="452" spans="1:17" s="14" customFormat="1">
      <c r="A452" s="16"/>
      <c r="B452" s="15"/>
      <c r="C452" s="10"/>
      <c r="D452" s="11"/>
      <c r="E452" s="10"/>
      <c r="F452" s="10"/>
      <c r="G452" s="10"/>
      <c r="H452" s="9"/>
      <c r="I452" s="9"/>
      <c r="J452" s="9"/>
      <c r="K452" s="9"/>
      <c r="L452" s="9"/>
      <c r="M452" s="8"/>
      <c r="N452" s="8"/>
      <c r="O452" s="9"/>
      <c r="P452" s="9"/>
      <c r="Q452" s="9"/>
    </row>
    <row r="453" spans="1:17" s="14" customFormat="1">
      <c r="A453" s="16"/>
      <c r="B453" s="15"/>
      <c r="C453" s="10"/>
      <c r="D453" s="11"/>
      <c r="E453" s="10"/>
      <c r="F453" s="10"/>
      <c r="G453" s="10"/>
      <c r="H453" s="9"/>
      <c r="I453" s="9"/>
      <c r="J453" s="9"/>
      <c r="K453" s="9"/>
      <c r="L453" s="9"/>
      <c r="M453" s="8"/>
      <c r="N453" s="8"/>
      <c r="O453" s="9"/>
      <c r="P453" s="9"/>
      <c r="Q453" s="9"/>
    </row>
    <row r="454" spans="1:17" s="14" customFormat="1">
      <c r="A454" s="16"/>
      <c r="B454" s="15"/>
      <c r="C454" s="10"/>
      <c r="D454" s="11"/>
      <c r="E454" s="10"/>
      <c r="F454" s="10"/>
      <c r="G454" s="10"/>
      <c r="H454" s="9"/>
      <c r="I454" s="9"/>
      <c r="J454" s="9"/>
      <c r="K454" s="9"/>
      <c r="L454" s="9"/>
      <c r="M454" s="8"/>
      <c r="N454" s="8"/>
      <c r="O454" s="9"/>
      <c r="P454" s="9"/>
      <c r="Q454" s="9"/>
    </row>
    <row r="455" spans="1:17" s="14" customFormat="1">
      <c r="A455" s="16"/>
      <c r="B455" s="15"/>
      <c r="C455" s="10"/>
      <c r="D455" s="11"/>
      <c r="E455" s="10"/>
      <c r="F455" s="10"/>
      <c r="G455" s="10"/>
      <c r="H455" s="9"/>
      <c r="I455" s="9"/>
      <c r="J455" s="9"/>
      <c r="K455" s="9"/>
      <c r="L455" s="9"/>
      <c r="M455" s="8"/>
      <c r="N455" s="8"/>
      <c r="O455" s="9"/>
      <c r="P455" s="9"/>
      <c r="Q455" s="9"/>
    </row>
  </sheetData>
  <mergeCells count="156">
    <mergeCell ref="B200:B202"/>
    <mergeCell ref="C200:J200"/>
    <mergeCell ref="C201:J201"/>
    <mergeCell ref="C202:J202"/>
    <mergeCell ref="C191:J191"/>
    <mergeCell ref="C192:J192"/>
    <mergeCell ref="C193:J193"/>
    <mergeCell ref="C194:J194"/>
    <mergeCell ref="C195:J195"/>
    <mergeCell ref="C196:J196"/>
    <mergeCell ref="C185:J185"/>
    <mergeCell ref="C186:J186"/>
    <mergeCell ref="C187:J187"/>
    <mergeCell ref="C188:J188"/>
    <mergeCell ref="C189:J189"/>
    <mergeCell ref="C190:J190"/>
    <mergeCell ref="B176:B199"/>
    <mergeCell ref="C176:J176"/>
    <mergeCell ref="C177:J177"/>
    <mergeCell ref="C178:J178"/>
    <mergeCell ref="C179:J179"/>
    <mergeCell ref="C180:J180"/>
    <mergeCell ref="C181:J181"/>
    <mergeCell ref="C182:J182"/>
    <mergeCell ref="C183:J183"/>
    <mergeCell ref="C184:J184"/>
    <mergeCell ref="C197:J197"/>
    <mergeCell ref="C198:J198"/>
    <mergeCell ref="C199:J199"/>
    <mergeCell ref="B164:B175"/>
    <mergeCell ref="C164:J164"/>
    <mergeCell ref="C165:J165"/>
    <mergeCell ref="C166:J166"/>
    <mergeCell ref="C167:J167"/>
    <mergeCell ref="C168:J168"/>
    <mergeCell ref="C169:J169"/>
    <mergeCell ref="C155:J155"/>
    <mergeCell ref="C156:J156"/>
    <mergeCell ref="C157:J157"/>
    <mergeCell ref="C158:J158"/>
    <mergeCell ref="C159:J159"/>
    <mergeCell ref="C160:J160"/>
    <mergeCell ref="C170:J170"/>
    <mergeCell ref="C171:J171"/>
    <mergeCell ref="C172:J172"/>
    <mergeCell ref="C173:J173"/>
    <mergeCell ref="C174:J174"/>
    <mergeCell ref="C175:J175"/>
    <mergeCell ref="C161:J161"/>
    <mergeCell ref="C162:J162"/>
    <mergeCell ref="C163:J163"/>
    <mergeCell ref="C149:J149"/>
    <mergeCell ref="C150:J150"/>
    <mergeCell ref="C151:J151"/>
    <mergeCell ref="C152:J152"/>
    <mergeCell ref="C153:J153"/>
    <mergeCell ref="C154:J154"/>
    <mergeCell ref="B140:B163"/>
    <mergeCell ref="C140:J140"/>
    <mergeCell ref="C141:J141"/>
    <mergeCell ref="C142:J142"/>
    <mergeCell ref="C143:J143"/>
    <mergeCell ref="C144:J144"/>
    <mergeCell ref="C145:J145"/>
    <mergeCell ref="C146:J146"/>
    <mergeCell ref="C147:J147"/>
    <mergeCell ref="C148:J148"/>
    <mergeCell ref="B132:B139"/>
    <mergeCell ref="C132:J132"/>
    <mergeCell ref="C133:J133"/>
    <mergeCell ref="C134:J134"/>
    <mergeCell ref="C135:J135"/>
    <mergeCell ref="C136:J136"/>
    <mergeCell ref="C137:J137"/>
    <mergeCell ref="C138:J138"/>
    <mergeCell ref="C139:J139"/>
    <mergeCell ref="B125:B131"/>
    <mergeCell ref="C125:J125"/>
    <mergeCell ref="C126:J126"/>
    <mergeCell ref="C127:J127"/>
    <mergeCell ref="C128:J128"/>
    <mergeCell ref="C129:J129"/>
    <mergeCell ref="C130:J130"/>
    <mergeCell ref="C131:J131"/>
    <mergeCell ref="B120:B124"/>
    <mergeCell ref="C120:J120"/>
    <mergeCell ref="C121:J121"/>
    <mergeCell ref="C122:J122"/>
    <mergeCell ref="C123:J123"/>
    <mergeCell ref="C124:J124"/>
    <mergeCell ref="B112:J112"/>
    <mergeCell ref="B113:B119"/>
    <mergeCell ref="C113:J113"/>
    <mergeCell ref="C114:J114"/>
    <mergeCell ref="C115:J115"/>
    <mergeCell ref="C116:J116"/>
    <mergeCell ref="C117:J117"/>
    <mergeCell ref="C118:J118"/>
    <mergeCell ref="C119:J119"/>
    <mergeCell ref="C107:J107"/>
    <mergeCell ref="C108:J108"/>
    <mergeCell ref="C109:J109"/>
    <mergeCell ref="B110:B111"/>
    <mergeCell ref="C110:J110"/>
    <mergeCell ref="C111:J111"/>
    <mergeCell ref="C98:J98"/>
    <mergeCell ref="C99:J99"/>
    <mergeCell ref="C100:J100"/>
    <mergeCell ref="C101:J101"/>
    <mergeCell ref="B102:B109"/>
    <mergeCell ref="C102:J102"/>
    <mergeCell ref="C103:J103"/>
    <mergeCell ref="C104:J104"/>
    <mergeCell ref="C105:J105"/>
    <mergeCell ref="C106:J106"/>
    <mergeCell ref="A53:B53"/>
    <mergeCell ref="B90:J90"/>
    <mergeCell ref="B91:B101"/>
    <mergeCell ref="C91:J91"/>
    <mergeCell ref="C92:J92"/>
    <mergeCell ref="C93:J93"/>
    <mergeCell ref="C94:J94"/>
    <mergeCell ref="C95:J95"/>
    <mergeCell ref="C96:J96"/>
    <mergeCell ref="C97:J97"/>
    <mergeCell ref="A87:B87"/>
    <mergeCell ref="A34:B34"/>
    <mergeCell ref="H49:H50"/>
    <mergeCell ref="O49:O50"/>
    <mergeCell ref="P49:P50"/>
    <mergeCell ref="Q49:Q50"/>
    <mergeCell ref="A52:B52"/>
    <mergeCell ref="H18:H19"/>
    <mergeCell ref="O18:O19"/>
    <mergeCell ref="P18:P19"/>
    <mergeCell ref="Q18:Q19"/>
    <mergeCell ref="H23:H24"/>
    <mergeCell ref="O23:O24"/>
    <mergeCell ref="P23:P24"/>
    <mergeCell ref="Q23:Q24"/>
    <mergeCell ref="M4:M5"/>
    <mergeCell ref="N4:N5"/>
    <mergeCell ref="H11:H12"/>
    <mergeCell ref="O11:O12"/>
    <mergeCell ref="P11:P12"/>
    <mergeCell ref="Q11:Q12"/>
    <mergeCell ref="A1:Q1"/>
    <mergeCell ref="B2:Q2"/>
    <mergeCell ref="A3:A5"/>
    <mergeCell ref="B3:B5"/>
    <mergeCell ref="C3:L3"/>
    <mergeCell ref="M3:N3"/>
    <mergeCell ref="O3:P4"/>
    <mergeCell ref="Q3:Q5"/>
    <mergeCell ref="C4:G4"/>
    <mergeCell ref="H4:L4"/>
  </mergeCells>
  <hyperlinks>
    <hyperlink ref="C175" location="P263" display="P263"/>
    <hyperlink ref="C188" location="P263" display="P263"/>
    <hyperlink ref="C197" location="P263" display="P263"/>
    <hyperlink ref="C202" location="P263" display="P263"/>
  </hyperlinks>
  <pageMargins left="0" right="0" top="0" bottom="0" header="0.11811023622047245" footer="0.11811023622047245"/>
  <pageSetup paperSize="8" scale="96" fitToWidth="0" fitToHeight="0" orientation="landscape" r:id="rId1"/>
  <rowBreaks count="1" manualBreakCount="1">
    <brk id="8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думы на 30.09.16</vt:lpstr>
      <vt:lpstr>'для думы на 30.09.16'!Область_печати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2018-01-23T06:35:49Z</dcterms:modified>
</cp:coreProperties>
</file>