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<sst xmlns="http://schemas.openxmlformats.org/spreadsheetml/2006/main" count="62" uniqueCount="53">
  <si>
    <t>№ п/п</t>
  </si>
  <si>
    <t>местный бюджет</t>
  </si>
  <si>
    <t>1.1.</t>
  </si>
  <si>
    <t>2.1.</t>
  </si>
  <si>
    <t>2.2.</t>
  </si>
  <si>
    <t>всего</t>
  </si>
  <si>
    <t>Приложение 1</t>
  </si>
  <si>
    <t>Наименование программы, мероприятия</t>
  </si>
  <si>
    <t>1.</t>
  </si>
  <si>
    <t>1.2.</t>
  </si>
  <si>
    <t>ИТОГО, в том числе:</t>
  </si>
  <si>
    <t xml:space="preserve"> - средства 2015 года</t>
  </si>
  <si>
    <t>1.3.</t>
  </si>
  <si>
    <t xml:space="preserve"> - средства 2016 года</t>
  </si>
  <si>
    <t xml:space="preserve">Устройство системы видеонаблюдения в  сквере "Спортивный" </t>
  </si>
  <si>
    <t>Поставка и установка малых архитектурных форм</t>
  </si>
  <si>
    <t>2.</t>
  </si>
  <si>
    <t>3.</t>
  </si>
  <si>
    <t>Ежегодный городской конкурс "Город Цветов"</t>
  </si>
  <si>
    <t>3.1.</t>
  </si>
  <si>
    <t>бюджет автономного округа</t>
  </si>
  <si>
    <t>субсидия на развитие общественной инфраструктуры из средств бюджета округа</t>
  </si>
  <si>
    <t>ПАО "НК "ЛУКОЙЛ"</t>
  </si>
  <si>
    <t>Проведение акций по уборке территорий</t>
  </si>
  <si>
    <t xml:space="preserve"> - за счет средств 2015 года, в том числе по муниципальным программам:</t>
  </si>
  <si>
    <t xml:space="preserve"> - за счет средств 2016 года, в том числе по муниципальным программам:</t>
  </si>
  <si>
    <t>Благоустройство территории в районе жилых домов №№ 25,26,26а в микрорайоне 2</t>
  </si>
  <si>
    <t>«Обеспечение градостроительной деятельности  на территории города Урай» на 2015-2017 годы (подпрограмма 4. «Благоустройство и озеленение города Урай»)</t>
  </si>
  <si>
    <t>«Развитие транспортной системы города Урай»  на 2016-2020 годы</t>
  </si>
  <si>
    <t xml:space="preserve"> «Охрана окружающей среды в границах города Урай»  на 2012-2016 годы</t>
  </si>
  <si>
    <t>Наращивание фонарных опор в сквере "Аллея новобрачных"</t>
  </si>
  <si>
    <t>4.</t>
  </si>
  <si>
    <t>4.1.</t>
  </si>
  <si>
    <t>4.2.</t>
  </si>
  <si>
    <t>4.3.</t>
  </si>
  <si>
    <t>Ремонт тротуаров города</t>
  </si>
  <si>
    <t xml:space="preserve">«Развитие жилищно-коммунального
комплекса и повышение энергетической 
эффективности в городе Урай на 2016-2018 годы»
</t>
  </si>
  <si>
    <t>Объем выполненных работ</t>
  </si>
  <si>
    <t>Отклонение</t>
  </si>
  <si>
    <t>Примечание</t>
  </si>
  <si>
    <t>Благоустройство территории между жилыми домами №№11,18 в микрорайоне 3, проезд по улице Школьной</t>
  </si>
  <si>
    <t>1.4.</t>
  </si>
  <si>
    <t>Укрепление обочины и устройство дорожки для обслуживания Проезда 1 на участке от моста через реку Колосья до улицы Пионеров</t>
  </si>
  <si>
    <t>финансирование на реализацию мероприятий  (тыс.рублей) в том числе:</t>
  </si>
  <si>
    <t>Ремонт автодороги по улице Школьная</t>
  </si>
  <si>
    <t>поставка будет в этом году</t>
  </si>
  <si>
    <t>1.5.</t>
  </si>
  <si>
    <t>Ремонт городских дорог индивидуальной застройки</t>
  </si>
  <si>
    <t>3.2.</t>
  </si>
  <si>
    <t>Ремонт объектов внешнего благоустройства</t>
  </si>
  <si>
    <t>Конкурс  "Гениальный сварщик"</t>
  </si>
  <si>
    <t>Исполнитель: ведущий инженер ППО МКУ УКС г. Урай" Слюсаренко Н.А. телефон: 2-65-82</t>
  </si>
  <si>
    <t xml:space="preserve">Директор МКУ "УКС  г. Урай"                                                                                                                                   С.Г. Макаров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</si>
</sst>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_-* #,##0.000_р_._-;\-* #,##0.000_р_._-;_-* &quot;-&quot;???_р_._-;_-@_-"/>
    <numFmt numFmtId="182" formatCode="0.0"/>
    <numFmt numFmtId="183" formatCode="0.00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#,##0.0_ ;\-#,##0.0\ "/>
    <numFmt numFmtId="191" formatCode="#,##0.0000000"/>
    <numFmt numFmtId="192" formatCode="#,##0.000000"/>
    <numFmt numFmtId="193" formatCode="#,##0_ ;\-#,##0\ "/>
    <numFmt numFmtId="194" formatCode="#,##0.00000"/>
    <numFmt numFmtId="195" formatCode="#,##0.0000"/>
    <numFmt numFmtId="196" formatCode="_-* #,##0.0_р_._-;\-* #,##0.0_р_._-;_-* &quot;-&quot;?_р_._-;_-@_-"/>
    <numFmt numFmtId="197" formatCode="[$-FC19]d\ mmmm\ yyyy\ &quot;г.&quot;"/>
    <numFmt numFmtId="198" formatCode="d/m;@"/>
    <numFmt numFmtId="199" formatCode="mmm/yyyy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82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2" fontId="3" fillId="3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182" fontId="3" fillId="33" borderId="10" xfId="0" applyNumberFormat="1" applyFont="1" applyFill="1" applyBorder="1" applyAlignment="1">
      <alignment vertical="center"/>
    </xf>
    <xf numFmtId="182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>
      <alignment horizontal="center" vertical="center" wrapText="1"/>
    </xf>
    <xf numFmtId="182" fontId="2" fillId="34" borderId="10" xfId="0" applyNumberFormat="1" applyFont="1" applyFill="1" applyBorder="1" applyAlignment="1">
      <alignment horizontal="center" vertical="top" wrapText="1"/>
    </xf>
    <xf numFmtId="1" fontId="2" fillId="34" borderId="13" xfId="0" applyNumberFormat="1" applyFont="1" applyFill="1" applyBorder="1" applyAlignment="1">
      <alignment horizontal="left" vertical="top" wrapText="1"/>
    </xf>
    <xf numFmtId="184" fontId="2" fillId="34" borderId="10" xfId="0" applyNumberFormat="1" applyFont="1" applyFill="1" applyBorder="1" applyAlignment="1" applyProtection="1">
      <alignment horizontal="right" vertical="top" wrapText="1"/>
      <protection locked="0"/>
    </xf>
    <xf numFmtId="182" fontId="3" fillId="2" borderId="10" xfId="0" applyNumberFormat="1" applyFont="1" applyFill="1" applyBorder="1" applyAlignment="1">
      <alignment horizontal="center" vertical="top" wrapText="1"/>
    </xf>
    <xf numFmtId="1" fontId="3" fillId="2" borderId="13" xfId="0" applyNumberFormat="1" applyFont="1" applyFill="1" applyBorder="1" applyAlignment="1">
      <alignment horizontal="left" vertical="top" wrapText="1"/>
    </xf>
    <xf numFmtId="184" fontId="3" fillId="2" borderId="10" xfId="0" applyNumberFormat="1" applyFont="1" applyFill="1" applyBorder="1" applyAlignment="1" applyProtection="1">
      <alignment horizontal="right" vertical="top" wrapText="1"/>
      <protection locked="0"/>
    </xf>
    <xf numFmtId="182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top" wrapText="1" shrinkToFit="1"/>
    </xf>
    <xf numFmtId="184" fontId="1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3" fillId="2" borderId="13" xfId="0" applyNumberFormat="1" applyFont="1" applyFill="1" applyBorder="1" applyAlignment="1">
      <alignment horizontal="left" vertical="top" wrapText="1" shrinkToFit="1"/>
    </xf>
    <xf numFmtId="0" fontId="1" fillId="33" borderId="10" xfId="0" applyFont="1" applyFill="1" applyBorder="1" applyAlignment="1">
      <alignment vertical="center" wrapText="1"/>
    </xf>
    <xf numFmtId="184" fontId="3" fillId="2" borderId="10" xfId="0" applyNumberFormat="1" applyFont="1" applyFill="1" applyBorder="1" applyAlignment="1">
      <alignment horizontal="right" vertical="top"/>
    </xf>
    <xf numFmtId="182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84" fontId="1" fillId="0" borderId="10" xfId="0" applyNumberFormat="1" applyFont="1" applyBorder="1" applyAlignment="1">
      <alignment horizontal="right" vertical="top"/>
    </xf>
    <xf numFmtId="184" fontId="1" fillId="33" borderId="10" xfId="0" applyNumberFormat="1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/>
    </xf>
    <xf numFmtId="184" fontId="2" fillId="34" borderId="10" xfId="0" applyNumberFormat="1" applyFont="1" applyFill="1" applyBorder="1" applyAlignment="1">
      <alignment horizontal="right" vertical="top"/>
    </xf>
    <xf numFmtId="184" fontId="1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18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182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82" fontId="3" fillId="2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82" fontId="1" fillId="33" borderId="10" xfId="0" applyNumberFormat="1" applyFont="1" applyFill="1" applyBorder="1" applyAlignment="1">
      <alignment vertical="top"/>
    </xf>
    <xf numFmtId="184" fontId="1" fillId="33" borderId="10" xfId="0" applyNumberFormat="1" applyFont="1" applyFill="1" applyBorder="1" applyAlignment="1">
      <alignment vertical="top"/>
    </xf>
    <xf numFmtId="184" fontId="2" fillId="2" borderId="10" xfId="0" applyNumberFormat="1" applyFont="1" applyFill="1" applyBorder="1" applyAlignment="1" applyProtection="1">
      <alignment horizontal="right" vertical="top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left" vertical="top" wrapText="1" shrinkToFit="1"/>
    </xf>
    <xf numFmtId="184" fontId="1" fillId="0" borderId="10" xfId="0" applyNumberFormat="1" applyFont="1" applyFill="1" applyBorder="1" applyAlignment="1" applyProtection="1">
      <alignment horizontal="right" vertical="top" wrapText="1"/>
      <protection locked="0"/>
    </xf>
    <xf numFmtId="182" fontId="1" fillId="33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22">
      <selection activeCell="K42" sqref="K42"/>
    </sheetView>
  </sheetViews>
  <sheetFormatPr defaultColWidth="9.140625" defaultRowHeight="12.75"/>
  <cols>
    <col min="1" max="1" width="4.28125" style="1" customWidth="1"/>
    <col min="2" max="2" width="27.00390625" style="1" customWidth="1"/>
    <col min="3" max="3" width="8.7109375" style="8" customWidth="1"/>
    <col min="4" max="4" width="11.421875" style="8" customWidth="1"/>
    <col min="5" max="5" width="14.140625" style="8" customWidth="1"/>
    <col min="6" max="6" width="11.7109375" style="8" customWidth="1"/>
    <col min="7" max="7" width="13.00390625" style="9" customWidth="1"/>
    <col min="8" max="8" width="13.00390625" style="2" customWidth="1"/>
    <col min="9" max="9" width="11.7109375" style="2" customWidth="1"/>
    <col min="10" max="10" width="11.57421875" style="2" hidden="1" customWidth="1"/>
    <col min="11" max="16384" width="9.140625" style="2" customWidth="1"/>
  </cols>
  <sheetData>
    <row r="1" ht="12.75">
      <c r="I1" s="10" t="s">
        <v>6</v>
      </c>
    </row>
    <row r="3" spans="1:10" s="3" customFormat="1" ht="18" customHeight="1">
      <c r="A3" s="73" t="s">
        <v>0</v>
      </c>
      <c r="B3" s="74" t="s">
        <v>7</v>
      </c>
      <c r="C3" s="76" t="s">
        <v>43</v>
      </c>
      <c r="D3" s="76"/>
      <c r="E3" s="76"/>
      <c r="F3" s="76"/>
      <c r="G3" s="76"/>
      <c r="H3" s="71" t="s">
        <v>37</v>
      </c>
      <c r="I3" s="71" t="s">
        <v>38</v>
      </c>
      <c r="J3" s="71" t="s">
        <v>39</v>
      </c>
    </row>
    <row r="4" spans="1:10" s="3" customFormat="1" ht="85.5" customHeight="1">
      <c r="A4" s="73"/>
      <c r="B4" s="75"/>
      <c r="C4" s="20" t="s">
        <v>5</v>
      </c>
      <c r="D4" s="20" t="s">
        <v>20</v>
      </c>
      <c r="E4" s="20" t="s">
        <v>21</v>
      </c>
      <c r="F4" s="20" t="s">
        <v>1</v>
      </c>
      <c r="G4" s="21" t="s">
        <v>22</v>
      </c>
      <c r="H4" s="72"/>
      <c r="I4" s="72"/>
      <c r="J4" s="72"/>
    </row>
    <row r="5" spans="1:10" s="7" customFormat="1" ht="14.25" customHeight="1">
      <c r="A5" s="22">
        <v>1</v>
      </c>
      <c r="B5" s="23">
        <v>2</v>
      </c>
      <c r="C5" s="24">
        <v>3</v>
      </c>
      <c r="D5" s="24">
        <v>4</v>
      </c>
      <c r="E5" s="25">
        <v>5</v>
      </c>
      <c r="F5" s="26">
        <v>6</v>
      </c>
      <c r="G5" s="26">
        <v>7</v>
      </c>
      <c r="H5" s="64">
        <v>8</v>
      </c>
      <c r="I5" s="64">
        <v>9</v>
      </c>
      <c r="J5" s="64">
        <v>10</v>
      </c>
    </row>
    <row r="6" spans="1:10" s="7" customFormat="1" ht="45" customHeight="1">
      <c r="A6" s="27"/>
      <c r="B6" s="28" t="s">
        <v>24</v>
      </c>
      <c r="C6" s="29">
        <f aca="true" t="shared" si="0" ref="C6:H6">C7</f>
        <v>2334.018</v>
      </c>
      <c r="D6" s="29">
        <f t="shared" si="0"/>
        <v>0</v>
      </c>
      <c r="E6" s="29">
        <f t="shared" si="0"/>
        <v>0</v>
      </c>
      <c r="F6" s="29">
        <f t="shared" si="0"/>
        <v>1478.129</v>
      </c>
      <c r="G6" s="29">
        <f t="shared" si="0"/>
        <v>855.8890000000001</v>
      </c>
      <c r="H6" s="29">
        <f t="shared" si="0"/>
        <v>2195.959</v>
      </c>
      <c r="I6" s="29">
        <f>C6-H6</f>
        <v>138.0590000000002</v>
      </c>
      <c r="J6" s="56"/>
    </row>
    <row r="7" spans="1:10" s="11" customFormat="1" ht="97.5" customHeight="1">
      <c r="A7" s="30" t="s">
        <v>8</v>
      </c>
      <c r="B7" s="31" t="s">
        <v>27</v>
      </c>
      <c r="C7" s="32">
        <f aca="true" t="shared" si="1" ref="C7:H7">C8+C9+C10+C11+C12</f>
        <v>2334.018</v>
      </c>
      <c r="D7" s="32">
        <f t="shared" si="1"/>
        <v>0</v>
      </c>
      <c r="E7" s="32">
        <f t="shared" si="1"/>
        <v>0</v>
      </c>
      <c r="F7" s="32">
        <f t="shared" si="1"/>
        <v>1478.129</v>
      </c>
      <c r="G7" s="32">
        <f t="shared" si="1"/>
        <v>855.8890000000001</v>
      </c>
      <c r="H7" s="32">
        <f t="shared" si="1"/>
        <v>2195.959</v>
      </c>
      <c r="I7" s="63">
        <f>C7-H7</f>
        <v>138.0590000000002</v>
      </c>
      <c r="J7" s="58"/>
    </row>
    <row r="8" spans="1:10" s="12" customFormat="1" ht="42" customHeight="1">
      <c r="A8" s="33" t="s">
        <v>2</v>
      </c>
      <c r="B8" s="34" t="s">
        <v>14</v>
      </c>
      <c r="C8" s="35">
        <f>D8+E8+F8+G8</f>
        <v>274.325</v>
      </c>
      <c r="D8" s="35">
        <v>0</v>
      </c>
      <c r="E8" s="35">
        <v>0</v>
      </c>
      <c r="F8" s="35">
        <v>64.229</v>
      </c>
      <c r="G8" s="35">
        <v>210.096</v>
      </c>
      <c r="H8" s="61">
        <v>274.3</v>
      </c>
      <c r="I8" s="66">
        <f aca="true" t="shared" si="2" ref="I8:I28">C8-H8</f>
        <v>0.024999999999977263</v>
      </c>
      <c r="J8" s="16"/>
    </row>
    <row r="9" spans="1:10" s="12" customFormat="1" ht="29.25" customHeight="1">
      <c r="A9" s="33" t="s">
        <v>9</v>
      </c>
      <c r="B9" s="34" t="s">
        <v>30</v>
      </c>
      <c r="C9" s="35">
        <f>D9+E9+F9+G9</f>
        <v>555.414</v>
      </c>
      <c r="D9" s="35">
        <v>0</v>
      </c>
      <c r="E9" s="35">
        <v>0</v>
      </c>
      <c r="F9" s="35">
        <v>440.7</v>
      </c>
      <c r="G9" s="35">
        <v>114.714</v>
      </c>
      <c r="H9" s="61">
        <v>555.43</v>
      </c>
      <c r="I9" s="66">
        <f t="shared" si="2"/>
        <v>-0.01599999999996271</v>
      </c>
      <c r="J9" s="16"/>
    </row>
    <row r="10" spans="1:10" s="12" customFormat="1" ht="51.75" customHeight="1">
      <c r="A10" s="33" t="s">
        <v>12</v>
      </c>
      <c r="B10" s="34" t="s">
        <v>40</v>
      </c>
      <c r="C10" s="35">
        <f>D10+E10+F10+G10</f>
        <v>481.523</v>
      </c>
      <c r="D10" s="35">
        <v>0</v>
      </c>
      <c r="E10" s="35">
        <v>0</v>
      </c>
      <c r="F10" s="35">
        <v>0</v>
      </c>
      <c r="G10" s="35">
        <v>481.523</v>
      </c>
      <c r="H10" s="61">
        <v>393.029</v>
      </c>
      <c r="I10" s="66">
        <f t="shared" si="2"/>
        <v>88.49400000000003</v>
      </c>
      <c r="J10" s="16"/>
    </row>
    <row r="11" spans="1:10" s="12" customFormat="1" ht="42.75" customHeight="1">
      <c r="A11" s="33" t="s">
        <v>41</v>
      </c>
      <c r="B11" s="37" t="s">
        <v>26</v>
      </c>
      <c r="C11" s="35">
        <f>D11+E11+F11+G11</f>
        <v>49.556</v>
      </c>
      <c r="D11" s="35">
        <v>0</v>
      </c>
      <c r="E11" s="35">
        <v>0</v>
      </c>
      <c r="F11" s="35">
        <v>0</v>
      </c>
      <c r="G11" s="35">
        <v>49.556</v>
      </c>
      <c r="H11" s="61">
        <v>0</v>
      </c>
      <c r="I11" s="66">
        <f t="shared" si="2"/>
        <v>49.556</v>
      </c>
      <c r="J11" s="16"/>
    </row>
    <row r="12" spans="1:10" s="12" customFormat="1" ht="29.25" customHeight="1">
      <c r="A12" s="33" t="s">
        <v>46</v>
      </c>
      <c r="B12" s="65" t="s">
        <v>15</v>
      </c>
      <c r="C12" s="35">
        <f>D12+E12+F12+G12</f>
        <v>973.2</v>
      </c>
      <c r="D12" s="35">
        <v>0</v>
      </c>
      <c r="E12" s="35">
        <v>0</v>
      </c>
      <c r="F12" s="35">
        <v>973.2</v>
      </c>
      <c r="G12" s="35">
        <v>0</v>
      </c>
      <c r="H12" s="61">
        <v>973.2</v>
      </c>
      <c r="I12" s="35">
        <f>C12-H12</f>
        <v>0</v>
      </c>
      <c r="J12" s="67" t="s">
        <v>45</v>
      </c>
    </row>
    <row r="13" spans="1:10" s="15" customFormat="1" ht="40.5" customHeight="1">
      <c r="A13" s="27"/>
      <c r="B13" s="28" t="s">
        <v>25</v>
      </c>
      <c r="C13" s="29">
        <f aca="true" t="shared" si="3" ref="C13:H13">C14+C22+C19+C25</f>
        <v>67179.369</v>
      </c>
      <c r="D13" s="29">
        <f t="shared" si="3"/>
        <v>34260.45</v>
      </c>
      <c r="E13" s="29">
        <f t="shared" si="3"/>
        <v>2239.3</v>
      </c>
      <c r="F13" s="29">
        <f t="shared" si="3"/>
        <v>6179.619000000001</v>
      </c>
      <c r="G13" s="29">
        <f t="shared" si="3"/>
        <v>24500</v>
      </c>
      <c r="H13" s="29">
        <f t="shared" si="3"/>
        <v>62787.803</v>
      </c>
      <c r="I13" s="29">
        <f t="shared" si="2"/>
        <v>4391.566000000006</v>
      </c>
      <c r="J13" s="56"/>
    </row>
    <row r="14" spans="1:10" s="11" customFormat="1" ht="97.5" customHeight="1">
      <c r="A14" s="30" t="s">
        <v>8</v>
      </c>
      <c r="B14" s="31" t="s">
        <v>27</v>
      </c>
      <c r="C14" s="32">
        <f aca="true" t="shared" si="4" ref="C14:H14">SUM(C15:C18)</f>
        <v>32553.411</v>
      </c>
      <c r="D14" s="32">
        <f t="shared" si="4"/>
        <v>4226.65</v>
      </c>
      <c r="E14" s="32">
        <f t="shared" si="4"/>
        <v>2239.3</v>
      </c>
      <c r="F14" s="32">
        <f t="shared" si="4"/>
        <v>1587.4609999999998</v>
      </c>
      <c r="G14" s="32">
        <f t="shared" si="4"/>
        <v>24500</v>
      </c>
      <c r="H14" s="32">
        <f t="shared" si="4"/>
        <v>28172.476</v>
      </c>
      <c r="I14" s="63">
        <f>C14-H14</f>
        <v>4380.935000000001</v>
      </c>
      <c r="J14" s="58"/>
    </row>
    <row r="15" spans="1:10" s="14" customFormat="1" ht="54" customHeight="1">
      <c r="A15" s="33" t="s">
        <v>2</v>
      </c>
      <c r="B15" s="34" t="s">
        <v>40</v>
      </c>
      <c r="C15" s="35">
        <f>D15+E15+F15+G15</f>
        <v>11196.5</v>
      </c>
      <c r="D15" s="35">
        <v>0</v>
      </c>
      <c r="E15" s="35">
        <v>2239.3</v>
      </c>
      <c r="F15" s="35">
        <v>1076.1</v>
      </c>
      <c r="G15" s="35">
        <v>7881.1</v>
      </c>
      <c r="H15" s="62">
        <v>11059.8</v>
      </c>
      <c r="I15" s="66">
        <f t="shared" si="2"/>
        <v>136.70000000000073</v>
      </c>
      <c r="J15" s="17"/>
    </row>
    <row r="16" spans="1:10" s="14" customFormat="1" ht="41.25" customHeight="1">
      <c r="A16" s="33" t="s">
        <v>9</v>
      </c>
      <c r="B16" s="37" t="s">
        <v>26</v>
      </c>
      <c r="C16" s="35">
        <f>D16+E16+F16+G16</f>
        <v>16618.9</v>
      </c>
      <c r="D16" s="35">
        <v>0</v>
      </c>
      <c r="E16" s="35">
        <v>0</v>
      </c>
      <c r="F16" s="35">
        <v>0</v>
      </c>
      <c r="G16" s="35">
        <v>16618.9</v>
      </c>
      <c r="H16" s="62">
        <f>16543.5+73.7</f>
        <v>16617.2</v>
      </c>
      <c r="I16" s="66">
        <f t="shared" si="2"/>
        <v>1.7000000000007276</v>
      </c>
      <c r="J16" s="17"/>
    </row>
    <row r="17" spans="1:10" s="14" customFormat="1" ht="67.5" customHeight="1">
      <c r="A17" s="33" t="s">
        <v>12</v>
      </c>
      <c r="B17" s="37" t="s">
        <v>42</v>
      </c>
      <c r="C17" s="35">
        <f>D17+E17+F17+G17</f>
        <v>4511.011</v>
      </c>
      <c r="D17" s="35">
        <v>3999.65</v>
      </c>
      <c r="E17" s="35">
        <v>0</v>
      </c>
      <c r="F17" s="35">
        <v>511.361</v>
      </c>
      <c r="G17" s="35">
        <v>0</v>
      </c>
      <c r="H17" s="61">
        <v>495.476</v>
      </c>
      <c r="I17" s="66">
        <f t="shared" si="2"/>
        <v>4015.5350000000003</v>
      </c>
      <c r="J17" s="17"/>
    </row>
    <row r="18" spans="1:10" s="12" customFormat="1" ht="28.5" customHeight="1">
      <c r="A18" s="33" t="s">
        <v>41</v>
      </c>
      <c r="B18" s="65" t="s">
        <v>15</v>
      </c>
      <c r="C18" s="35">
        <f>D18+E18+F18+G18</f>
        <v>227</v>
      </c>
      <c r="D18" s="35">
        <v>227</v>
      </c>
      <c r="E18" s="35">
        <v>0</v>
      </c>
      <c r="F18" s="35">
        <v>0</v>
      </c>
      <c r="G18" s="35">
        <v>0</v>
      </c>
      <c r="H18" s="61">
        <v>0</v>
      </c>
      <c r="I18" s="35">
        <f>C18-H18</f>
        <v>227</v>
      </c>
      <c r="J18" s="16"/>
    </row>
    <row r="19" spans="1:10" ht="84.75" customHeight="1">
      <c r="A19" s="30" t="s">
        <v>16</v>
      </c>
      <c r="B19" s="36" t="s">
        <v>36</v>
      </c>
      <c r="C19" s="38">
        <f aca="true" t="shared" si="5" ref="C19:H19">SUM(C20:C21)</f>
        <v>2681.458</v>
      </c>
      <c r="D19" s="38">
        <f t="shared" si="5"/>
        <v>0</v>
      </c>
      <c r="E19" s="38">
        <f t="shared" si="5"/>
        <v>0</v>
      </c>
      <c r="F19" s="38">
        <f t="shared" si="5"/>
        <v>2681.458</v>
      </c>
      <c r="G19" s="38">
        <f t="shared" si="5"/>
        <v>0</v>
      </c>
      <c r="H19" s="38">
        <f t="shared" si="5"/>
        <v>2681.427</v>
      </c>
      <c r="I19" s="63">
        <f t="shared" si="2"/>
        <v>0.03099999999994907</v>
      </c>
      <c r="J19" s="60"/>
    </row>
    <row r="20" spans="1:15" ht="29.25" customHeight="1">
      <c r="A20" s="39" t="s">
        <v>3</v>
      </c>
      <c r="B20" s="40" t="s">
        <v>49</v>
      </c>
      <c r="C20" s="41">
        <f>D20+E20+F20+G20</f>
        <v>1365.227</v>
      </c>
      <c r="D20" s="41">
        <v>0</v>
      </c>
      <c r="E20" s="41">
        <v>0</v>
      </c>
      <c r="F20" s="41">
        <v>1365.227</v>
      </c>
      <c r="G20" s="42">
        <v>0</v>
      </c>
      <c r="H20" s="41">
        <v>1365.227</v>
      </c>
      <c r="I20" s="66">
        <f t="shared" si="2"/>
        <v>0</v>
      </c>
      <c r="J20" s="18"/>
      <c r="K20" s="78"/>
      <c r="L20" s="79"/>
      <c r="M20" s="79"/>
      <c r="N20" s="79"/>
      <c r="O20" s="79"/>
    </row>
    <row r="21" spans="1:15" ht="17.25" customHeight="1">
      <c r="A21" s="39" t="s">
        <v>4</v>
      </c>
      <c r="B21" s="40" t="s">
        <v>35</v>
      </c>
      <c r="C21" s="41">
        <f>D21+E21+F21+G21</f>
        <v>1316.231</v>
      </c>
      <c r="D21" s="41">
        <v>0</v>
      </c>
      <c r="E21" s="41">
        <v>0</v>
      </c>
      <c r="F21" s="41">
        <v>1316.231</v>
      </c>
      <c r="G21" s="42">
        <v>0</v>
      </c>
      <c r="H21" s="42">
        <v>1316.2</v>
      </c>
      <c r="I21" s="66">
        <f t="shared" si="2"/>
        <v>0.03099999999994907</v>
      </c>
      <c r="J21" s="18"/>
      <c r="K21" s="78"/>
      <c r="L21" s="79"/>
      <c r="M21" s="79"/>
      <c r="N21" s="79"/>
      <c r="O21" s="79"/>
    </row>
    <row r="22" spans="1:10" s="6" customFormat="1" ht="45" customHeight="1">
      <c r="A22" s="43" t="s">
        <v>17</v>
      </c>
      <c r="B22" s="44" t="s">
        <v>28</v>
      </c>
      <c r="C22" s="38">
        <f aca="true" t="shared" si="6" ref="C22:H22">C23+C24</f>
        <v>31614.5</v>
      </c>
      <c r="D22" s="38">
        <f t="shared" si="6"/>
        <v>30033.8</v>
      </c>
      <c r="E22" s="38">
        <f t="shared" si="6"/>
        <v>0</v>
      </c>
      <c r="F22" s="38">
        <f t="shared" si="6"/>
        <v>1580.7</v>
      </c>
      <c r="G22" s="38">
        <f t="shared" si="6"/>
        <v>0</v>
      </c>
      <c r="H22" s="38">
        <f t="shared" si="6"/>
        <v>31614.5</v>
      </c>
      <c r="I22" s="32">
        <f>C22-H22</f>
        <v>0</v>
      </c>
      <c r="J22" s="59"/>
    </row>
    <row r="23" spans="1:10" ht="30" customHeight="1">
      <c r="A23" s="45" t="s">
        <v>19</v>
      </c>
      <c r="B23" s="40" t="s">
        <v>47</v>
      </c>
      <c r="C23" s="41">
        <f>D23+E23+F23+G23</f>
        <v>21033.7</v>
      </c>
      <c r="D23" s="41">
        <v>19982</v>
      </c>
      <c r="E23" s="41">
        <v>0</v>
      </c>
      <c r="F23" s="41">
        <v>1051.7</v>
      </c>
      <c r="G23" s="42">
        <v>0</v>
      </c>
      <c r="H23" s="62">
        <v>21033.7</v>
      </c>
      <c r="I23" s="66">
        <f>C23-H23</f>
        <v>0</v>
      </c>
      <c r="J23" s="18"/>
    </row>
    <row r="24" spans="1:15" ht="30" customHeight="1">
      <c r="A24" s="39" t="s">
        <v>48</v>
      </c>
      <c r="B24" s="40" t="s">
        <v>44</v>
      </c>
      <c r="C24" s="41">
        <f>D24+E24+F24+G24</f>
        <v>10580.8</v>
      </c>
      <c r="D24" s="41">
        <v>10051.8</v>
      </c>
      <c r="E24" s="41">
        <v>0</v>
      </c>
      <c r="F24" s="41">
        <v>529</v>
      </c>
      <c r="G24" s="42">
        <v>0</v>
      </c>
      <c r="H24" s="68">
        <v>10580.8</v>
      </c>
      <c r="I24" s="66">
        <f>C24-H24</f>
        <v>0</v>
      </c>
      <c r="J24" s="18"/>
      <c r="K24" s="69"/>
      <c r="L24" s="70"/>
      <c r="M24" s="70"/>
      <c r="N24" s="70"/>
      <c r="O24" s="70"/>
    </row>
    <row r="25" spans="1:10" s="12" customFormat="1" ht="39.75" customHeight="1">
      <c r="A25" s="30" t="s">
        <v>31</v>
      </c>
      <c r="B25" s="46" t="s">
        <v>29</v>
      </c>
      <c r="C25" s="32">
        <f aca="true" t="shared" si="7" ref="C25:H25">SUM(C26:C28)</f>
        <v>330</v>
      </c>
      <c r="D25" s="32">
        <f t="shared" si="7"/>
        <v>0</v>
      </c>
      <c r="E25" s="32">
        <f t="shared" si="7"/>
        <v>0</v>
      </c>
      <c r="F25" s="32">
        <f t="shared" si="7"/>
        <v>330</v>
      </c>
      <c r="G25" s="32">
        <f t="shared" si="7"/>
        <v>0</v>
      </c>
      <c r="H25" s="32">
        <f t="shared" si="7"/>
        <v>319.4</v>
      </c>
      <c r="I25" s="63">
        <f t="shared" si="2"/>
        <v>10.600000000000023</v>
      </c>
      <c r="J25" s="58"/>
    </row>
    <row r="26" spans="1:10" s="14" customFormat="1" ht="26.25" customHeight="1">
      <c r="A26" s="33" t="s">
        <v>32</v>
      </c>
      <c r="B26" s="37" t="s">
        <v>18</v>
      </c>
      <c r="C26" s="35">
        <v>100</v>
      </c>
      <c r="D26" s="35">
        <v>0</v>
      </c>
      <c r="E26" s="35">
        <v>0</v>
      </c>
      <c r="F26" s="35">
        <v>100</v>
      </c>
      <c r="G26" s="35">
        <v>0</v>
      </c>
      <c r="H26" s="61">
        <v>89.4</v>
      </c>
      <c r="I26" s="66">
        <f t="shared" si="2"/>
        <v>10.599999999999994</v>
      </c>
      <c r="J26" s="17"/>
    </row>
    <row r="27" spans="1:10" s="14" customFormat="1" ht="17.25" customHeight="1">
      <c r="A27" s="33" t="s">
        <v>33</v>
      </c>
      <c r="B27" s="37" t="s">
        <v>50</v>
      </c>
      <c r="C27" s="35">
        <f>SUM(D27:G27)</f>
        <v>30</v>
      </c>
      <c r="D27" s="35">
        <v>0</v>
      </c>
      <c r="E27" s="35">
        <v>0</v>
      </c>
      <c r="F27" s="35">
        <v>30</v>
      </c>
      <c r="G27" s="35">
        <v>0</v>
      </c>
      <c r="H27" s="61">
        <v>30</v>
      </c>
      <c r="I27" s="66">
        <f t="shared" si="2"/>
        <v>0</v>
      </c>
      <c r="J27" s="17"/>
    </row>
    <row r="28" spans="1:10" s="14" customFormat="1" ht="25.5" customHeight="1">
      <c r="A28" s="33" t="s">
        <v>34</v>
      </c>
      <c r="B28" s="37" t="s">
        <v>23</v>
      </c>
      <c r="C28" s="35">
        <v>200</v>
      </c>
      <c r="D28" s="35">
        <v>0</v>
      </c>
      <c r="E28" s="35">
        <v>0</v>
      </c>
      <c r="F28" s="35">
        <v>200</v>
      </c>
      <c r="G28" s="35">
        <v>0</v>
      </c>
      <c r="H28" s="61">
        <v>200</v>
      </c>
      <c r="I28" s="66">
        <f t="shared" si="2"/>
        <v>0</v>
      </c>
      <c r="J28" s="17"/>
    </row>
    <row r="29" spans="1:10" s="3" customFormat="1" ht="14.25" customHeight="1">
      <c r="A29" s="47"/>
      <c r="B29" s="48" t="s">
        <v>10</v>
      </c>
      <c r="C29" s="49">
        <f aca="true" t="shared" si="8" ref="C29:I29">C6+C13</f>
        <v>69513.387</v>
      </c>
      <c r="D29" s="49">
        <f t="shared" si="8"/>
        <v>34260.45</v>
      </c>
      <c r="E29" s="49">
        <f t="shared" si="8"/>
        <v>2239.3</v>
      </c>
      <c r="F29" s="49">
        <f t="shared" si="8"/>
        <v>7657.7480000000005</v>
      </c>
      <c r="G29" s="49">
        <f t="shared" si="8"/>
        <v>25355.889</v>
      </c>
      <c r="H29" s="49">
        <f t="shared" si="8"/>
        <v>64983.762</v>
      </c>
      <c r="I29" s="49">
        <f t="shared" si="8"/>
        <v>4529.625000000006</v>
      </c>
      <c r="J29" s="57"/>
    </row>
    <row r="30" spans="1:10" ht="12.75" hidden="1">
      <c r="A30" s="77"/>
      <c r="B30" s="77"/>
      <c r="C30" s="50"/>
      <c r="D30" s="50"/>
      <c r="E30" s="50"/>
      <c r="F30" s="50"/>
      <c r="G30" s="42"/>
      <c r="H30" s="18"/>
      <c r="I30" s="18"/>
      <c r="J30" s="18"/>
    </row>
    <row r="31" spans="1:10" s="13" customFormat="1" ht="15" customHeight="1">
      <c r="A31" s="51"/>
      <c r="B31" s="52" t="s">
        <v>13</v>
      </c>
      <c r="C31" s="53">
        <f>C13</f>
        <v>67179.369</v>
      </c>
      <c r="D31" s="53">
        <f aca="true" t="shared" si="9" ref="D31:I31">D13</f>
        <v>34260.45</v>
      </c>
      <c r="E31" s="53">
        <f t="shared" si="9"/>
        <v>2239.3</v>
      </c>
      <c r="F31" s="53">
        <f t="shared" si="9"/>
        <v>6179.619000000001</v>
      </c>
      <c r="G31" s="53">
        <f t="shared" si="9"/>
        <v>24500</v>
      </c>
      <c r="H31" s="53">
        <f t="shared" si="9"/>
        <v>62787.803</v>
      </c>
      <c r="I31" s="53">
        <f t="shared" si="9"/>
        <v>4391.566000000006</v>
      </c>
      <c r="J31" s="19"/>
    </row>
    <row r="32" spans="1:10" s="13" customFormat="1" ht="15" customHeight="1">
      <c r="A32" s="54"/>
      <c r="B32" s="55" t="s">
        <v>11</v>
      </c>
      <c r="C32" s="53">
        <f aca="true" t="shared" si="10" ref="C32:I32">C6</f>
        <v>2334.018</v>
      </c>
      <c r="D32" s="53">
        <f t="shared" si="10"/>
        <v>0</v>
      </c>
      <c r="E32" s="53">
        <f t="shared" si="10"/>
        <v>0</v>
      </c>
      <c r="F32" s="53">
        <f t="shared" si="10"/>
        <v>1478.129</v>
      </c>
      <c r="G32" s="53">
        <f t="shared" si="10"/>
        <v>855.8890000000001</v>
      </c>
      <c r="H32" s="53">
        <f t="shared" si="10"/>
        <v>2195.959</v>
      </c>
      <c r="I32" s="53">
        <f t="shared" si="10"/>
        <v>138.0590000000002</v>
      </c>
      <c r="J32" s="19"/>
    </row>
    <row r="33" ht="12.75">
      <c r="A33" s="4"/>
    </row>
    <row r="34" ht="12.75">
      <c r="A34" s="4"/>
    </row>
    <row r="35" ht="12.75">
      <c r="A35" s="5"/>
    </row>
    <row r="36" spans="1:9" ht="18.75" customHeight="1">
      <c r="A36" s="82" t="s">
        <v>52</v>
      </c>
      <c r="B36" s="83"/>
      <c r="C36" s="83"/>
      <c r="D36" s="83"/>
      <c r="E36" s="83"/>
      <c r="F36" s="83"/>
      <c r="G36" s="83"/>
      <c r="H36" s="83"/>
      <c r="I36" s="83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50" spans="1:2" ht="41.25" customHeight="1">
      <c r="A50" s="81" t="s">
        <v>51</v>
      </c>
      <c r="B50" s="81"/>
    </row>
    <row r="51" spans="1:2" ht="12.75">
      <c r="A51" s="80"/>
      <c r="B51" s="80"/>
    </row>
  </sheetData>
  <sheetProtection/>
  <mergeCells count="12">
    <mergeCell ref="A36:I36"/>
    <mergeCell ref="A50:B50"/>
    <mergeCell ref="A51:B51"/>
    <mergeCell ref="K24:O24"/>
    <mergeCell ref="J3:J4"/>
    <mergeCell ref="A3:A4"/>
    <mergeCell ref="B3:B4"/>
    <mergeCell ref="C3:G3"/>
    <mergeCell ref="A30:B30"/>
    <mergeCell ref="H3:H4"/>
    <mergeCell ref="I3:I4"/>
    <mergeCell ref="K20:O21"/>
  </mergeCells>
  <conditionalFormatting sqref="G3:G5 E5:F5">
    <cfRule type="cellIs" priority="7" dxfId="0" operator="notEqual" stopIfTrue="1">
      <formula>#REF!</formula>
    </cfRule>
  </conditionalFormatting>
  <printOptions/>
  <pageMargins left="0.5118110236220472" right="0" top="0.35433070866141736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Слюсаренко</cp:lastModifiedBy>
  <cp:lastPrinted>2016-11-10T05:42:35Z</cp:lastPrinted>
  <dcterms:created xsi:type="dcterms:W3CDTF">1996-10-08T23:32:33Z</dcterms:created>
  <dcterms:modified xsi:type="dcterms:W3CDTF">2016-11-10T05:51:52Z</dcterms:modified>
  <cp:category/>
  <cp:version/>
  <cp:contentType/>
  <cp:contentStatus/>
</cp:coreProperties>
</file>