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1 (2)" sheetId="4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F17" i="4" l="1"/>
  <c r="AG17" i="4"/>
  <c r="AH54" i="4"/>
  <c r="AP54" i="4"/>
  <c r="AP52" i="4"/>
  <c r="F55" i="4"/>
  <c r="AP56" i="4"/>
  <c r="AP58" i="4"/>
  <c r="AH52" i="4"/>
  <c r="AH65" i="4"/>
  <c r="AH62" i="4"/>
  <c r="F70" i="4"/>
  <c r="AG64" i="4"/>
  <c r="AG55" i="4" s="1"/>
  <c r="AG62" i="4"/>
  <c r="AP65" i="4"/>
  <c r="AP70" i="4"/>
  <c r="AP62" i="4" s="1"/>
  <c r="AI65" i="4"/>
  <c r="AI70" i="4"/>
  <c r="AH70" i="4"/>
  <c r="AI62" i="4" l="1"/>
  <c r="AI73" i="4"/>
  <c r="H76" i="4"/>
  <c r="H77" i="4"/>
  <c r="H78" i="4"/>
  <c r="H79" i="4"/>
  <c r="AI80" i="4"/>
  <c r="AI81" i="4"/>
  <c r="AH76" i="4"/>
  <c r="AI76" i="4" s="1"/>
  <c r="AH77" i="4"/>
  <c r="AI77" i="4" s="1"/>
  <c r="H80" i="4" l="1"/>
  <c r="H81" i="4"/>
  <c r="AH37" i="4"/>
  <c r="AH38" i="4"/>
  <c r="AP26" i="4"/>
  <c r="AP25" i="4" l="1"/>
  <c r="AI27" i="4" l="1"/>
  <c r="AI28" i="4"/>
  <c r="AI29" i="4"/>
  <c r="AI30" i="4"/>
  <c r="AH27" i="4"/>
  <c r="AH28" i="4"/>
  <c r="AF65" i="4" l="1"/>
  <c r="AE52" i="4"/>
  <c r="AE54" i="4"/>
  <c r="AE70" i="4" l="1"/>
  <c r="AG70" i="4"/>
  <c r="F72" i="4"/>
  <c r="F68" i="4"/>
  <c r="AG66" i="4"/>
  <c r="AF74" i="4" l="1"/>
  <c r="AF75" i="4"/>
  <c r="AG37" i="4"/>
  <c r="AG38" i="4"/>
  <c r="AF46" i="4" l="1"/>
  <c r="AF47" i="4"/>
  <c r="AF48" i="4"/>
  <c r="AF49" i="4"/>
  <c r="AF40" i="4"/>
  <c r="AF39" i="4"/>
  <c r="AF29" i="4"/>
  <c r="AF30" i="4"/>
  <c r="AF31" i="4"/>
  <c r="AF32" i="4"/>
  <c r="AF27" i="4"/>
  <c r="AF28" i="4"/>
  <c r="AE22" i="4"/>
  <c r="AE27" i="4"/>
  <c r="AE20" i="4" s="1"/>
  <c r="AE28" i="4"/>
  <c r="K28" i="4" l="1"/>
  <c r="K27" i="4"/>
  <c r="AB52" i="4" l="1"/>
  <c r="AB54" i="4"/>
  <c r="AD70" i="4" l="1"/>
  <c r="AA70" i="4"/>
  <c r="AB70" i="4"/>
  <c r="AB37" i="4" l="1"/>
  <c r="AB38" i="4"/>
  <c r="AB28" i="4"/>
  <c r="AB22" i="4" l="1"/>
  <c r="AC28" i="4"/>
  <c r="Y37" i="4"/>
  <c r="Y35" i="4" s="1"/>
  <c r="Y38" i="4"/>
  <c r="Y36" i="4" s="1"/>
  <c r="AB16" i="4" l="1"/>
  <c r="AC22" i="4"/>
  <c r="AM54" i="4"/>
  <c r="AJ54" i="4"/>
  <c r="AJ52" i="4"/>
  <c r="Y54" i="4"/>
  <c r="Y52" i="4"/>
  <c r="X54" i="4"/>
  <c r="X52" i="4"/>
  <c r="V54" i="4"/>
  <c r="V52" i="4"/>
  <c r="U52" i="4"/>
  <c r="U54" i="4"/>
  <c r="AM56" i="4"/>
  <c r="AM52" i="4" s="1"/>
  <c r="AM58" i="4"/>
  <c r="AM65" i="4"/>
  <c r="AM62" i="4"/>
  <c r="AJ65" i="4"/>
  <c r="AJ62" i="4"/>
  <c r="AG65" i="4"/>
  <c r="AG54" i="4" s="1"/>
  <c r="AG63" i="4"/>
  <c r="AG53" i="4" s="1"/>
  <c r="AG15" i="4" s="1"/>
  <c r="AE65" i="4"/>
  <c r="AE63" i="4"/>
  <c r="G63" i="4" s="1"/>
  <c r="AE62" i="4"/>
  <c r="AD63" i="4"/>
  <c r="AD53" i="4" s="1"/>
  <c r="AD65" i="4"/>
  <c r="AD54" i="4" s="1"/>
  <c r="AF54" i="4" s="1"/>
  <c r="AB62" i="4"/>
  <c r="AB65" i="4"/>
  <c r="AA62" i="4"/>
  <c r="AA52" i="4" s="1"/>
  <c r="AA65" i="4"/>
  <c r="AA54" i="4" s="1"/>
  <c r="Z65" i="4"/>
  <c r="Z62" i="4"/>
  <c r="Y62" i="4"/>
  <c r="Y65" i="4"/>
  <c r="X62" i="4"/>
  <c r="X65" i="4"/>
  <c r="V62" i="4"/>
  <c r="U62" i="4"/>
  <c r="V65" i="4"/>
  <c r="U65" i="4"/>
  <c r="G64" i="4"/>
  <c r="F64" i="4"/>
  <c r="F81" i="4"/>
  <c r="F80" i="4"/>
  <c r="F79" i="4"/>
  <c r="F78" i="4"/>
  <c r="G81" i="4"/>
  <c r="G80" i="4"/>
  <c r="G79" i="4"/>
  <c r="G78" i="4"/>
  <c r="F53" i="4" l="1"/>
  <c r="G62" i="4"/>
  <c r="G65" i="4"/>
  <c r="F65" i="4"/>
  <c r="F63" i="4"/>
  <c r="F61" i="4"/>
  <c r="F60" i="4"/>
  <c r="H65" i="4" l="1"/>
  <c r="G77" i="4"/>
  <c r="G76" i="4"/>
  <c r="F77" i="4"/>
  <c r="F76" i="4"/>
  <c r="Z46" i="4" l="1"/>
  <c r="Z47" i="4"/>
  <c r="Z48" i="4"/>
  <c r="Z49" i="4"/>
  <c r="Z29" i="4" l="1"/>
  <c r="Z30" i="4"/>
  <c r="X30" i="4"/>
  <c r="U30" i="4"/>
  <c r="AA28" i="4" l="1"/>
  <c r="Z31" i="4"/>
  <c r="Z32" i="4"/>
  <c r="Y28" i="4"/>
  <c r="Y22" i="4" l="1"/>
  <c r="Z22" i="4" s="1"/>
  <c r="Z28" i="4"/>
  <c r="G70" i="4"/>
  <c r="F71" i="4"/>
  <c r="AG52" i="4"/>
  <c r="F67" i="4"/>
  <c r="Z42" i="4"/>
  <c r="Z43" i="4"/>
  <c r="X37" i="4"/>
  <c r="Z37" i="4" s="1"/>
  <c r="X38" i="4"/>
  <c r="Z38" i="4" s="1"/>
  <c r="F66" i="4" l="1"/>
  <c r="AD62" i="4"/>
  <c r="AF62" i="4" s="1"/>
  <c r="S16" i="4"/>
  <c r="Q16" i="4"/>
  <c r="G53" i="4"/>
  <c r="W66" i="4"/>
  <c r="W69" i="4"/>
  <c r="F62" i="4" l="1"/>
  <c r="H62" i="4" s="1"/>
  <c r="AD52" i="4"/>
  <c r="AF52" i="4" s="1"/>
  <c r="G54" i="4"/>
  <c r="G52" i="4"/>
  <c r="G66" i="4"/>
  <c r="H66" i="4"/>
  <c r="W30" i="4" l="1"/>
  <c r="V20" i="4"/>
  <c r="U21" i="4"/>
  <c r="V22" i="4"/>
  <c r="V27" i="4"/>
  <c r="V28" i="4"/>
  <c r="W31" i="4"/>
  <c r="V31" i="4"/>
  <c r="W32" i="4"/>
  <c r="I14" i="4"/>
  <c r="I56" i="4"/>
  <c r="J56" i="4"/>
  <c r="K56" i="4"/>
  <c r="L56" i="4"/>
  <c r="M56" i="4"/>
  <c r="N56" i="4"/>
  <c r="O56" i="4"/>
  <c r="P56" i="4"/>
  <c r="Q56" i="4"/>
  <c r="R56" i="4"/>
  <c r="S56" i="4"/>
  <c r="T56" i="4"/>
  <c r="G74" i="4"/>
  <c r="G75" i="4"/>
  <c r="F74" i="4"/>
  <c r="F75" i="4"/>
  <c r="G46" i="4"/>
  <c r="G47" i="4"/>
  <c r="G48" i="4"/>
  <c r="G49" i="4"/>
  <c r="W46" i="4"/>
  <c r="W47" i="4"/>
  <c r="W48" i="4"/>
  <c r="V46" i="4"/>
  <c r="V47" i="4"/>
  <c r="V48" i="4"/>
  <c r="U48" i="4"/>
  <c r="W49" i="4"/>
  <c r="V39" i="4"/>
  <c r="V37" i="4" s="1"/>
  <c r="W37" i="4" s="1"/>
  <c r="W35" i="4" s="1"/>
  <c r="V38" i="4"/>
  <c r="W38" i="4" s="1"/>
  <c r="W36" i="4" s="1"/>
  <c r="U38" i="4"/>
  <c r="U37" i="4"/>
  <c r="W42" i="4"/>
  <c r="V42" i="4"/>
  <c r="U42" i="4"/>
  <c r="W43" i="4"/>
  <c r="V36" i="4" l="1"/>
  <c r="V16" i="4" s="1"/>
  <c r="W29" i="4"/>
  <c r="H74" i="4"/>
  <c r="H75" i="4"/>
  <c r="T30" i="4" l="1"/>
  <c r="G73" i="4"/>
  <c r="F73" i="4"/>
  <c r="H70" i="4"/>
  <c r="G69" i="4"/>
  <c r="F69" i="4"/>
  <c r="AQ58" i="4"/>
  <c r="AN58" i="4"/>
  <c r="AK58" i="4"/>
  <c r="G58" i="4"/>
  <c r="AQ56" i="4"/>
  <c r="AN56" i="4"/>
  <c r="AK56" i="4"/>
  <c r="G56" i="4"/>
  <c r="F56" i="4"/>
  <c r="F49" i="4"/>
  <c r="H49" i="4" s="1"/>
  <c r="F48" i="4"/>
  <c r="H48" i="4" s="1"/>
  <c r="AP47" i="4"/>
  <c r="AM47" i="4"/>
  <c r="AD47" i="4"/>
  <c r="AA47" i="4"/>
  <c r="X47" i="4"/>
  <c r="U47" i="4"/>
  <c r="S47" i="4"/>
  <c r="O47" i="4"/>
  <c r="AD46" i="4"/>
  <c r="AA46" i="4"/>
  <c r="X46" i="4"/>
  <c r="U46" i="4"/>
  <c r="S46" i="4"/>
  <c r="R46" i="4"/>
  <c r="O46" i="4"/>
  <c r="G43" i="4"/>
  <c r="F43" i="4"/>
  <c r="G42" i="4"/>
  <c r="F42" i="4"/>
  <c r="G40" i="4"/>
  <c r="F40" i="4"/>
  <c r="G39" i="4"/>
  <c r="F39" i="4"/>
  <c r="AD38" i="4"/>
  <c r="AF38" i="4" s="1"/>
  <c r="AA38" i="4"/>
  <c r="AC38" i="4" s="1"/>
  <c r="P38" i="4"/>
  <c r="P37" i="4" s="1"/>
  <c r="O38" i="4"/>
  <c r="G38" i="4"/>
  <c r="AG35" i="4"/>
  <c r="AD37" i="4"/>
  <c r="AF37" i="4" s="1"/>
  <c r="AA37" i="4"/>
  <c r="U35" i="4"/>
  <c r="O37" i="4"/>
  <c r="O35" i="4" s="1"/>
  <c r="AQ36" i="4"/>
  <c r="AP36" i="4"/>
  <c r="AN36" i="4"/>
  <c r="AM36" i="4"/>
  <c r="AK36" i="4"/>
  <c r="AJ36" i="4"/>
  <c r="AH36" i="4"/>
  <c r="AG36" i="4"/>
  <c r="AE36" i="4"/>
  <c r="AE16" i="4" s="1"/>
  <c r="AD36" i="4"/>
  <c r="AF36" i="4" s="1"/>
  <c r="AB36" i="4"/>
  <c r="AA36" i="4"/>
  <c r="AC36" i="4" s="1"/>
  <c r="X36" i="4"/>
  <c r="U36" i="4"/>
  <c r="S36" i="4"/>
  <c r="R36" i="4"/>
  <c r="P36" i="4"/>
  <c r="O36" i="4"/>
  <c r="M36" i="4"/>
  <c r="L36" i="4"/>
  <c r="J36" i="4"/>
  <c r="I36" i="4"/>
  <c r="AQ35" i="4"/>
  <c r="AP35" i="4"/>
  <c r="AN35" i="4"/>
  <c r="AM35" i="4"/>
  <c r="AK35" i="4"/>
  <c r="AJ35" i="4"/>
  <c r="AH35" i="4"/>
  <c r="AE35" i="4"/>
  <c r="AE14" i="4" s="1"/>
  <c r="AD35" i="4"/>
  <c r="AF35" i="4" s="1"/>
  <c r="AB35" i="4"/>
  <c r="X35" i="4"/>
  <c r="X14" i="4" s="1"/>
  <c r="V35" i="4"/>
  <c r="V14" i="4" s="1"/>
  <c r="S35" i="4"/>
  <c r="R35" i="4"/>
  <c r="M35" i="4"/>
  <c r="L35" i="4"/>
  <c r="J35" i="4"/>
  <c r="I35" i="4"/>
  <c r="T32" i="4"/>
  <c r="Q32" i="4"/>
  <c r="N32" i="4"/>
  <c r="K32" i="4"/>
  <c r="G32" i="4"/>
  <c r="F32" i="4"/>
  <c r="G31" i="4"/>
  <c r="F31" i="4"/>
  <c r="Q30" i="4"/>
  <c r="N30" i="4"/>
  <c r="K30" i="4"/>
  <c r="G30" i="4"/>
  <c r="F30" i="4"/>
  <c r="AQ29" i="4"/>
  <c r="AP29" i="4"/>
  <c r="AP27" i="4" s="1"/>
  <c r="AN29" i="4"/>
  <c r="AM29" i="4"/>
  <c r="AM27" i="4" s="1"/>
  <c r="AM20" i="4" s="1"/>
  <c r="AM14" i="4" s="1"/>
  <c r="AK29" i="4"/>
  <c r="AJ29" i="4"/>
  <c r="AH29" i="4"/>
  <c r="AG29" i="4"/>
  <c r="AE29" i="4"/>
  <c r="AD29" i="4"/>
  <c r="AB29" i="4"/>
  <c r="AB27" i="4" s="1"/>
  <c r="AA29" i="4"/>
  <c r="AA27" i="4" s="1"/>
  <c r="AA20" i="4" s="1"/>
  <c r="Y29" i="4"/>
  <c r="Y27" i="4" s="1"/>
  <c r="X29" i="4"/>
  <c r="V29" i="4"/>
  <c r="U29" i="4"/>
  <c r="S29" i="4"/>
  <c r="R29" i="4"/>
  <c r="R27" i="4" s="1"/>
  <c r="R20" i="4" s="1"/>
  <c r="R14" i="4" s="1"/>
  <c r="P29" i="4"/>
  <c r="O29" i="4"/>
  <c r="M29" i="4"/>
  <c r="L29" i="4"/>
  <c r="L27" i="4" s="1"/>
  <c r="J29" i="4"/>
  <c r="I29" i="4"/>
  <c r="AP28" i="4"/>
  <c r="AP22" i="4" s="1"/>
  <c r="AM28" i="4"/>
  <c r="AM22" i="4" s="1"/>
  <c r="AM16" i="4" s="1"/>
  <c r="AJ28" i="4"/>
  <c r="AJ22" i="4" s="1"/>
  <c r="AJ16" i="4" s="1"/>
  <c r="AG28" i="4"/>
  <c r="AG22" i="4" s="1"/>
  <c r="AD28" i="4"/>
  <c r="AD22" i="4" s="1"/>
  <c r="AF22" i="4" s="1"/>
  <c r="AA22" i="4"/>
  <c r="X28" i="4"/>
  <c r="X22" i="4" s="1"/>
  <c r="X16" i="4" s="1"/>
  <c r="U28" i="4"/>
  <c r="S28" i="4"/>
  <c r="R28" i="4"/>
  <c r="P28" i="4"/>
  <c r="O28" i="4"/>
  <c r="O22" i="4" s="1"/>
  <c r="M28" i="4"/>
  <c r="L28" i="4"/>
  <c r="J28" i="4"/>
  <c r="G28" i="4" s="1"/>
  <c r="I28" i="4"/>
  <c r="AJ27" i="4"/>
  <c r="AG27" i="4"/>
  <c r="AD27" i="4"/>
  <c r="AD20" i="4" s="1"/>
  <c r="AF20" i="4" s="1"/>
  <c r="X27" i="4"/>
  <c r="U27" i="4"/>
  <c r="W27" i="4" s="1"/>
  <c r="S27" i="4"/>
  <c r="T27" i="4" s="1"/>
  <c r="O27" i="4"/>
  <c r="M27" i="4"/>
  <c r="N27" i="4" s="1"/>
  <c r="J27" i="4"/>
  <c r="I27" i="4"/>
  <c r="G26" i="4"/>
  <c r="F26" i="4"/>
  <c r="H26" i="4" s="1"/>
  <c r="G25" i="4"/>
  <c r="F25" i="4"/>
  <c r="AP24" i="4"/>
  <c r="G24" i="4"/>
  <c r="F24" i="4"/>
  <c r="H24" i="4" s="1"/>
  <c r="G23" i="4"/>
  <c r="F23" i="4"/>
  <c r="R22" i="4"/>
  <c r="R16" i="4" s="1"/>
  <c r="P22" i="4"/>
  <c r="L22" i="4"/>
  <c r="I22" i="4"/>
  <c r="I16" i="4" s="1"/>
  <c r="AP21" i="4"/>
  <c r="AD21" i="4"/>
  <c r="AD15" i="4" s="1"/>
  <c r="G21" i="4"/>
  <c r="AJ20" i="4"/>
  <c r="AJ14" i="4" s="1"/>
  <c r="AG20" i="4"/>
  <c r="X20" i="4"/>
  <c r="U20" i="4"/>
  <c r="U14" i="4" s="1"/>
  <c r="S20" i="4"/>
  <c r="T20" i="4" s="1"/>
  <c r="O20" i="4"/>
  <c r="M20" i="4"/>
  <c r="J20" i="4"/>
  <c r="J14" i="4" s="1"/>
  <c r="I20" i="4"/>
  <c r="Y16" i="4"/>
  <c r="G16" i="4" s="1"/>
  <c r="T16" i="4"/>
  <c r="P16" i="4"/>
  <c r="L16" i="4"/>
  <c r="AP15" i="4"/>
  <c r="G15" i="4"/>
  <c r="AG14" i="4"/>
  <c r="S14" i="4"/>
  <c r="T14" i="4" s="1"/>
  <c r="O14" i="4"/>
  <c r="M14" i="4"/>
  <c r="K14" i="4"/>
  <c r="AP20" i="4" l="1"/>
  <c r="AP14" i="4" s="1"/>
  <c r="AP16" i="4"/>
  <c r="AA35" i="4"/>
  <c r="AC35" i="4" s="1"/>
  <c r="AC37" i="4"/>
  <c r="AC27" i="4"/>
  <c r="AB20" i="4"/>
  <c r="Z27" i="4"/>
  <c r="Y20" i="4"/>
  <c r="Z20" i="4" s="1"/>
  <c r="H31" i="4"/>
  <c r="F15" i="4"/>
  <c r="H39" i="4"/>
  <c r="H40" i="4"/>
  <c r="Z35" i="4"/>
  <c r="G36" i="4"/>
  <c r="Z36" i="4"/>
  <c r="Z16" i="4"/>
  <c r="U22" i="4"/>
  <c r="W28" i="4"/>
  <c r="W22" i="4" s="1"/>
  <c r="W20" i="4" s="1"/>
  <c r="F29" i="4"/>
  <c r="F28" i="4"/>
  <c r="AG16" i="4"/>
  <c r="F54" i="4"/>
  <c r="H54" i="4" s="1"/>
  <c r="AD16" i="4"/>
  <c r="AF16" i="4" s="1"/>
  <c r="H42" i="4"/>
  <c r="AA16" i="4"/>
  <c r="AC16" i="4" s="1"/>
  <c r="U16" i="4"/>
  <c r="W16" i="4" s="1"/>
  <c r="W14" i="4"/>
  <c r="F21" i="4"/>
  <c r="T28" i="4"/>
  <c r="AA14" i="4"/>
  <c r="F58" i="4"/>
  <c r="F36" i="4"/>
  <c r="F37" i="4"/>
  <c r="F47" i="4"/>
  <c r="H47" i="4" s="1"/>
  <c r="H73" i="4"/>
  <c r="K29" i="4"/>
  <c r="Q29" i="4"/>
  <c r="H30" i="4"/>
  <c r="F38" i="4"/>
  <c r="H38" i="4" s="1"/>
  <c r="F46" i="4"/>
  <c r="H46" i="4" s="1"/>
  <c r="AD14" i="4"/>
  <c r="AF14" i="4" s="1"/>
  <c r="F52" i="4"/>
  <c r="H52" i="4" s="1"/>
  <c r="H28" i="4"/>
  <c r="N28" i="4"/>
  <c r="H69" i="4"/>
  <c r="H43" i="4"/>
  <c r="H32" i="4"/>
  <c r="Q22" i="4"/>
  <c r="L20" i="4"/>
  <c r="F27" i="4"/>
  <c r="F35" i="4"/>
  <c r="G37" i="4"/>
  <c r="P35" i="4"/>
  <c r="G35" i="4" s="1"/>
  <c r="N20" i="4"/>
  <c r="O16" i="4"/>
  <c r="F22" i="4"/>
  <c r="Q28" i="4"/>
  <c r="N29" i="4"/>
  <c r="T29" i="4"/>
  <c r="J22" i="4"/>
  <c r="M22" i="4"/>
  <c r="S22" i="4"/>
  <c r="T22" i="4" s="1"/>
  <c r="P27" i="4"/>
  <c r="G27" i="4" s="1"/>
  <c r="G29" i="4"/>
  <c r="H29" i="4" s="1"/>
  <c r="G15" i="1"/>
  <c r="V16" i="1"/>
  <c r="G21" i="1"/>
  <c r="G19" i="1"/>
  <c r="F21" i="1"/>
  <c r="AP19" i="1"/>
  <c r="AP15" i="1" s="1"/>
  <c r="AD19" i="1"/>
  <c r="AD15" i="1" s="1"/>
  <c r="F15" i="1" s="1"/>
  <c r="G24" i="1"/>
  <c r="G23" i="1"/>
  <c r="G22" i="1"/>
  <c r="AP22" i="1"/>
  <c r="F23" i="1"/>
  <c r="F22" i="1"/>
  <c r="F24" i="1"/>
  <c r="AP26" i="1"/>
  <c r="AP20" i="1" s="1"/>
  <c r="AM26" i="1"/>
  <c r="AM20" i="1" s="1"/>
  <c r="AJ26" i="1"/>
  <c r="AJ20" i="1" s="1"/>
  <c r="AG26" i="1"/>
  <c r="AG20" i="1" s="1"/>
  <c r="AD26" i="1"/>
  <c r="AD20" i="1" s="1"/>
  <c r="AA26" i="1"/>
  <c r="AA20" i="1" s="1"/>
  <c r="X26" i="1"/>
  <c r="X20" i="1" s="1"/>
  <c r="U26" i="1"/>
  <c r="U20" i="1" s="1"/>
  <c r="S26" i="1"/>
  <c r="T26" i="1" s="1"/>
  <c r="R26" i="1"/>
  <c r="R20" i="1" s="1"/>
  <c r="R16" i="1" s="1"/>
  <c r="T16" i="1" s="1"/>
  <c r="P26" i="1"/>
  <c r="Q26" i="1" s="1"/>
  <c r="O26" i="1"/>
  <c r="O20" i="1" s="1"/>
  <c r="M26" i="1"/>
  <c r="N26" i="1" s="1"/>
  <c r="L26" i="1"/>
  <c r="L20" i="1" s="1"/>
  <c r="J26" i="1"/>
  <c r="J20" i="1" s="1"/>
  <c r="I26" i="1"/>
  <c r="I20" i="1" s="1"/>
  <c r="G28" i="1"/>
  <c r="H28" i="1" s="1"/>
  <c r="AQ27" i="1"/>
  <c r="AP27" i="1"/>
  <c r="AP25" i="1" s="1"/>
  <c r="AN27" i="1"/>
  <c r="AM27" i="1"/>
  <c r="AM25" i="1" s="1"/>
  <c r="AM18" i="1" s="1"/>
  <c r="AK27" i="1"/>
  <c r="AJ27" i="1"/>
  <c r="AJ25" i="1" s="1"/>
  <c r="AJ18" i="1" s="1"/>
  <c r="AH27" i="1"/>
  <c r="AG27" i="1"/>
  <c r="AG25" i="1" s="1"/>
  <c r="AG18" i="1" s="1"/>
  <c r="AE27" i="1"/>
  <c r="AD27" i="1"/>
  <c r="AD25" i="1" s="1"/>
  <c r="AD18" i="1" s="1"/>
  <c r="AB27" i="1"/>
  <c r="AA27" i="1"/>
  <c r="AA25" i="1" s="1"/>
  <c r="AA18" i="1" s="1"/>
  <c r="Y27" i="1"/>
  <c r="X27" i="1"/>
  <c r="X25" i="1" s="1"/>
  <c r="X18" i="1" s="1"/>
  <c r="V27" i="1"/>
  <c r="U27" i="1"/>
  <c r="U25" i="1" s="1"/>
  <c r="U18" i="1" s="1"/>
  <c r="S27" i="1"/>
  <c r="S25" i="1" s="1"/>
  <c r="R27" i="1"/>
  <c r="R25" i="1" s="1"/>
  <c r="R18" i="1" s="1"/>
  <c r="P27" i="1"/>
  <c r="P25" i="1" s="1"/>
  <c r="O27" i="1"/>
  <c r="Q27" i="1" s="1"/>
  <c r="M27" i="1"/>
  <c r="M25" i="1" s="1"/>
  <c r="L27" i="1"/>
  <c r="L25" i="1" s="1"/>
  <c r="L18" i="1" s="1"/>
  <c r="J27" i="1"/>
  <c r="J25" i="1" s="1"/>
  <c r="I27" i="1"/>
  <c r="F27" i="1" s="1"/>
  <c r="F28" i="1"/>
  <c r="T28" i="1"/>
  <c r="AC20" i="4" l="1"/>
  <c r="AB14" i="4"/>
  <c r="AC14" i="4" s="1"/>
  <c r="Y14" i="4"/>
  <c r="H36" i="4"/>
  <c r="Z14" i="4"/>
  <c r="H27" i="4"/>
  <c r="F16" i="4"/>
  <c r="F14" i="4"/>
  <c r="H35" i="4"/>
  <c r="H37" i="4"/>
  <c r="G22" i="4"/>
  <c r="H22" i="4" s="1"/>
  <c r="J16" i="4"/>
  <c r="P20" i="4"/>
  <c r="Q27" i="4"/>
  <c r="M16" i="4"/>
  <c r="N16" i="4" s="1"/>
  <c r="N22" i="4"/>
  <c r="F20" i="4"/>
  <c r="L14" i="4"/>
  <c r="J18" i="1"/>
  <c r="G25" i="1"/>
  <c r="N25" i="1"/>
  <c r="P18" i="1"/>
  <c r="T25" i="1"/>
  <c r="S18" i="1"/>
  <c r="F20" i="1"/>
  <c r="AP18" i="1"/>
  <c r="N27" i="1"/>
  <c r="T27" i="1"/>
  <c r="G27" i="1"/>
  <c r="H27" i="1" s="1"/>
  <c r="I25" i="1"/>
  <c r="O25" i="1"/>
  <c r="O18" i="1" s="1"/>
  <c r="F26" i="1"/>
  <c r="G26" i="1"/>
  <c r="H26" i="1" s="1"/>
  <c r="F19" i="1"/>
  <c r="S20" i="1"/>
  <c r="T20" i="1" s="1"/>
  <c r="K27" i="1"/>
  <c r="M20" i="1"/>
  <c r="P20" i="1"/>
  <c r="Q28" i="1"/>
  <c r="N28" i="1"/>
  <c r="K28" i="1"/>
  <c r="G29" i="1"/>
  <c r="F29" i="1"/>
  <c r="G30" i="1"/>
  <c r="H30" i="1" s="1"/>
  <c r="F30" i="1"/>
  <c r="T30" i="1"/>
  <c r="Q30" i="1"/>
  <c r="N30" i="1"/>
  <c r="K30" i="1"/>
  <c r="X51" i="1"/>
  <c r="X47" i="1"/>
  <c r="U51" i="1"/>
  <c r="U47" i="1" s="1"/>
  <c r="U49" i="1"/>
  <c r="U45" i="1" s="1"/>
  <c r="AQ51" i="1"/>
  <c r="AQ49" i="1"/>
  <c r="AN51" i="1"/>
  <c r="AN49" i="1"/>
  <c r="AK51" i="1"/>
  <c r="AK49" i="1"/>
  <c r="AH51" i="1"/>
  <c r="AH49" i="1"/>
  <c r="AE51" i="1"/>
  <c r="AE49" i="1"/>
  <c r="AB51" i="1"/>
  <c r="G51" i="1" s="1"/>
  <c r="AB49" i="1"/>
  <c r="Y49" i="1"/>
  <c r="G49" i="1" s="1"/>
  <c r="AP49" i="1"/>
  <c r="AM49" i="1"/>
  <c r="AJ49" i="1"/>
  <c r="AG49" i="1"/>
  <c r="AG45" i="1" s="1"/>
  <c r="AD49" i="1"/>
  <c r="AD45" i="1" s="1"/>
  <c r="AA49" i="1"/>
  <c r="AA45" i="1" s="1"/>
  <c r="X49" i="1"/>
  <c r="X45" i="1" s="1"/>
  <c r="AP51" i="1"/>
  <c r="AM51" i="1"/>
  <c r="AJ51" i="1"/>
  <c r="AG51" i="1"/>
  <c r="AG47" i="1" s="1"/>
  <c r="AD51" i="1"/>
  <c r="AD47" i="1" s="1"/>
  <c r="AA51" i="1"/>
  <c r="AA47" i="1" s="1"/>
  <c r="M32" i="1"/>
  <c r="M31" i="1"/>
  <c r="M18" i="1" s="1"/>
  <c r="J32" i="1"/>
  <c r="J16" i="1" s="1"/>
  <c r="J31" i="1"/>
  <c r="L32" i="1"/>
  <c r="L16" i="1" s="1"/>
  <c r="I32" i="1"/>
  <c r="I16" i="1" s="1"/>
  <c r="L31" i="1"/>
  <c r="L14" i="1" s="1"/>
  <c r="I31" i="1"/>
  <c r="S32" i="1"/>
  <c r="R32" i="1"/>
  <c r="S31" i="1"/>
  <c r="R31" i="1"/>
  <c r="R14" i="1" s="1"/>
  <c r="AQ32" i="1"/>
  <c r="AQ31" i="1"/>
  <c r="AP32" i="1"/>
  <c r="AP16" i="1" s="1"/>
  <c r="AP31" i="1"/>
  <c r="AN32" i="1"/>
  <c r="AN31" i="1"/>
  <c r="AM32" i="1"/>
  <c r="AM16" i="1" s="1"/>
  <c r="AM31" i="1"/>
  <c r="AM14" i="1" s="1"/>
  <c r="AK32" i="1"/>
  <c r="AK31" i="1"/>
  <c r="AJ32" i="1"/>
  <c r="AJ16" i="1" s="1"/>
  <c r="AJ31" i="1"/>
  <c r="AJ14" i="1" s="1"/>
  <c r="AH32" i="1"/>
  <c r="AH31" i="1"/>
  <c r="AE32" i="1"/>
  <c r="AE31" i="1"/>
  <c r="AB32" i="1"/>
  <c r="AB31" i="1"/>
  <c r="Y32" i="1"/>
  <c r="Y16" i="1" s="1"/>
  <c r="Y31" i="1"/>
  <c r="Y14" i="1" s="1"/>
  <c r="V31" i="1"/>
  <c r="V14" i="1" s="1"/>
  <c r="AG31" i="1"/>
  <c r="AG14" i="1" s="1"/>
  <c r="AG33" i="1"/>
  <c r="AG34" i="1"/>
  <c r="AG32" i="1" s="1"/>
  <c r="AG16" i="1" s="1"/>
  <c r="AD34" i="1"/>
  <c r="AD32" i="1" s="1"/>
  <c r="AD16" i="1" s="1"/>
  <c r="AD33" i="1"/>
  <c r="AD31" i="1" s="1"/>
  <c r="AD14" i="1" s="1"/>
  <c r="AA33" i="1"/>
  <c r="AA31" i="1" s="1"/>
  <c r="AA14" i="1" s="1"/>
  <c r="U33" i="1"/>
  <c r="U34" i="1"/>
  <c r="U32" i="1" s="1"/>
  <c r="U16" i="1" s="1"/>
  <c r="AA34" i="1"/>
  <c r="AA32" i="1" s="1"/>
  <c r="AA16" i="1" s="1"/>
  <c r="X33" i="1"/>
  <c r="X31" i="1" s="1"/>
  <c r="X14" i="1" s="1"/>
  <c r="X34" i="1"/>
  <c r="X32" i="1" s="1"/>
  <c r="X16" i="1" s="1"/>
  <c r="P34" i="1"/>
  <c r="G34" i="1" s="1"/>
  <c r="O33" i="1"/>
  <c r="O31" i="1" s="1"/>
  <c r="O34" i="1"/>
  <c r="F35" i="1"/>
  <c r="F36" i="1"/>
  <c r="G35" i="1"/>
  <c r="G36" i="1"/>
  <c r="G37" i="1"/>
  <c r="G38" i="1"/>
  <c r="F37" i="1"/>
  <c r="AD41" i="1"/>
  <c r="AA41" i="1"/>
  <c r="X41" i="1"/>
  <c r="U41" i="1"/>
  <c r="S41" i="1"/>
  <c r="R41" i="1"/>
  <c r="O41" i="1"/>
  <c r="AP42" i="1"/>
  <c r="AM42" i="1"/>
  <c r="AD42" i="1"/>
  <c r="AA42" i="1"/>
  <c r="X42" i="1"/>
  <c r="U42" i="1"/>
  <c r="S42" i="1"/>
  <c r="O42" i="1"/>
  <c r="F43" i="1"/>
  <c r="F44" i="1"/>
  <c r="F54" i="1"/>
  <c r="F58" i="1"/>
  <c r="G14" i="4" l="1"/>
  <c r="N14" i="4"/>
  <c r="K16" i="4"/>
  <c r="H16" i="4"/>
  <c r="P14" i="4"/>
  <c r="Q20" i="4"/>
  <c r="G20" i="4"/>
  <c r="H20" i="4" s="1"/>
  <c r="K16" i="1"/>
  <c r="M14" i="1"/>
  <c r="N14" i="1" s="1"/>
  <c r="N18" i="1"/>
  <c r="G20" i="1"/>
  <c r="M16" i="1"/>
  <c r="N16" i="1" s="1"/>
  <c r="N20" i="1"/>
  <c r="O14" i="1"/>
  <c r="S14" i="1"/>
  <c r="T14" i="1" s="1"/>
  <c r="T18" i="1"/>
  <c r="Q18" i="1"/>
  <c r="Q20" i="1"/>
  <c r="I18" i="1"/>
  <c r="F25" i="1"/>
  <c r="H25" i="1" s="1"/>
  <c r="AP14" i="1"/>
  <c r="Q25" i="1"/>
  <c r="J14" i="1"/>
  <c r="G18" i="1"/>
  <c r="F33" i="1"/>
  <c r="F34" i="1"/>
  <c r="F45" i="1"/>
  <c r="U31" i="1"/>
  <c r="U14" i="1" s="1"/>
  <c r="P32" i="1"/>
  <c r="P16" i="1" s="1"/>
  <c r="F47" i="1"/>
  <c r="F42" i="1"/>
  <c r="F41" i="1"/>
  <c r="P33" i="1"/>
  <c r="O32" i="1"/>
  <c r="O16" i="1" s="1"/>
  <c r="F16" i="1" s="1"/>
  <c r="F49" i="1"/>
  <c r="F51" i="1"/>
  <c r="F31" i="1"/>
  <c r="G32" i="1"/>
  <c r="F61" i="1"/>
  <c r="F57" i="1"/>
  <c r="Q14" i="4" l="1"/>
  <c r="H14" i="4"/>
  <c r="F32" i="1"/>
  <c r="F18" i="1"/>
  <c r="I14" i="1"/>
  <c r="F14" i="1" s="1"/>
  <c r="G16" i="1"/>
  <c r="H16" i="1" s="1"/>
  <c r="P31" i="1"/>
  <c r="G33" i="1"/>
  <c r="G61" i="1"/>
  <c r="G57" i="1"/>
  <c r="F38" i="1"/>
  <c r="G31" i="1" l="1"/>
  <c r="P14" i="1"/>
  <c r="K14" i="1"/>
  <c r="H61" i="1"/>
  <c r="H57" i="1"/>
  <c r="H38" i="1"/>
  <c r="Q14" i="1" l="1"/>
  <c r="G14" i="1"/>
  <c r="H14" i="1" s="1"/>
</calcChain>
</file>

<file path=xl/sharedStrings.xml><?xml version="1.0" encoding="utf-8"?>
<sst xmlns="http://schemas.openxmlformats.org/spreadsheetml/2006/main" count="503" uniqueCount="160">
  <si>
    <t xml:space="preserve">Приложение 2 </t>
  </si>
  <si>
    <t xml:space="preserve"> Таблица 1</t>
  </si>
  <si>
    <t>№</t>
  </si>
  <si>
    <t>Исполнитель</t>
  </si>
  <si>
    <t>Целевой показатель, №</t>
  </si>
  <si>
    <t xml:space="preserve">Объем финансирования, </t>
  </si>
  <si>
    <t>всего на год, тыс. руб.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</si>
  <si>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</si>
  <si>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</si>
  <si>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</si>
  <si>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январь</t>
  </si>
  <si>
    <t>декабрь</t>
  </si>
  <si>
    <t xml:space="preserve">План </t>
  </si>
  <si>
    <t>Факт</t>
  </si>
  <si>
    <t>Исполнение, %</t>
  </si>
  <si>
    <t>8=7/6*100</t>
  </si>
  <si>
    <t>1.</t>
  </si>
  <si>
    <t>1.1.</t>
  </si>
  <si>
    <t>1.1.1.</t>
  </si>
  <si>
    <t>Примечание:</t>
  </si>
  <si>
    <t>1. В графе 6, 9, 12 и т.д. указывается план финансирования мероприятий муниципальной программы на соответствующий финансовый год, откорректированный в течение отчетного периода (в соответствии с актуальной редакцией  утвержденной  муниципальной программы, действующей  на последний день отчетного периода).</t>
  </si>
  <si>
    <t>2. В графе 7, 10, 13 и т.д. указывается кассовое исполнение денежных средств, направленных на реализацию мероприятия муниципальной программы (ГРБС).</t>
  </si>
  <si>
    <t>3. В графе 18 указывается аналитическая информация о ходе реализации мероприятия, информация о причинах замедления выполнения либо невыполнения мероприятия (заполняется ежеквартально).</t>
  </si>
  <si>
    <t>4. В графе 19 указываются причины неисполнения объема финансирования в отчетном периоде (заполняется ежемесячно).</t>
  </si>
  <si>
    <t>Наименование  программных   мероприятий</t>
  </si>
  <si>
    <t>Источники финансирования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</si>
  <si>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</si>
  <si>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</si>
  <si>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</si>
  <si>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</si>
  <si>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</si>
  <si>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</si>
  <si>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</si>
  <si>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</si>
  <si>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</si>
  <si>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</si>
  <si>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Приложение 2 
к Порядку принятия решения о разработке муниципальных  программ муниципального образования городской округ  город Урай, их формирования, утверждения, корректировки и реализации</t>
  </si>
  <si>
    <t>Согласовано:</t>
  </si>
  <si>
    <t>Комитет по финансам  администрации города Урай</t>
  </si>
  <si>
    <t>«____»_________2017г. ______________________</t>
  </si>
  <si>
    <t>подпись</t>
  </si>
  <si>
    <t>МКУ «УКС г.Урай»</t>
  </si>
  <si>
    <t>Мероприятие по реконструкции и строительству объектов коммунальной инфраструктуры города Урай</t>
  </si>
  <si>
    <t>«__»_________2017г. _________________</t>
  </si>
  <si>
    <t>Подпрограмма 2.  «Управление земельными ресурсами»</t>
  </si>
  <si>
    <t>Подпрограмма 4.  «Благоустройство и озеленение города Урай»</t>
  </si>
  <si>
    <t>Снос зданий МБДОУ «Детский сад №9 «Солнышко», расположенного по адресу: г.Урай, микрорайон 1А, дом 56А (переданного на праве оперативного управления МБДОУ «Детский сад №14»)  и МБДОУ «Детский сад №10 «Снежинка», расположенного по адресу: г.Урай, микрорайон 1А, д.55</t>
  </si>
  <si>
    <t>2.</t>
  </si>
  <si>
    <t>2.1.</t>
  </si>
  <si>
    <t>2.1.1.</t>
  </si>
  <si>
    <t>2.1.2.</t>
  </si>
  <si>
    <t>Благоустройство территории каре жилых домов №№ 68,69,70,71 микрорайона «1Д»</t>
  </si>
  <si>
    <t>Реконструкция площади «Планета звезд»</t>
  </si>
  <si>
    <t>2.8.</t>
  </si>
  <si>
    <t>4.2.</t>
  </si>
  <si>
    <t>4.1.</t>
  </si>
  <si>
    <t>всего</t>
  </si>
  <si>
    <t xml:space="preserve">бюджет городского округа г.Урай </t>
  </si>
  <si>
    <t>бюджет ХМАО-Югры</t>
  </si>
  <si>
    <t>привлеченные средства</t>
  </si>
  <si>
    <t>Цель 1</t>
  </si>
  <si>
    <t>Задача 1</t>
  </si>
  <si>
    <t>Муниципальная программа "Обеспечение градостроительной деятельности на территории города Урай" на 2015-2017 годы</t>
  </si>
  <si>
    <t>Подпрограмма 1 "Обеспечение территории города Урай документами градорегулирования"</t>
  </si>
  <si>
    <t>1.2.</t>
  </si>
  <si>
    <t>1.2.1.</t>
  </si>
  <si>
    <t>МКУ"УГЗиПг.Урай"</t>
  </si>
  <si>
    <t>1.2.2.</t>
  </si>
  <si>
    <t>Кадастровые работы (межевание)и оценка объектов оценки</t>
  </si>
  <si>
    <t>3.</t>
  </si>
  <si>
    <t>Подпрограмма 3 "Развитие информационной системы обеспечения градостроительной деятельности"</t>
  </si>
  <si>
    <t>3.1.</t>
  </si>
  <si>
    <t>4.</t>
  </si>
  <si>
    <t>4.1.1.</t>
  </si>
  <si>
    <t>4.1.2.</t>
  </si>
  <si>
    <t>5.</t>
  </si>
  <si>
    <t>5.1.</t>
  </si>
  <si>
    <t>Директор МКУ "УГЗиПг.Урай" А.А.Парфентьева</t>
  </si>
  <si>
    <t>Исполнитель:глвный бухгалтер МКУ "УГЗиПг.Урай" Галеева Е.И.,тел.2-48-06</t>
  </si>
  <si>
    <t>Экономия в связи с наличием вакантных ставок,перенос по производственной необходимости отпуска с выплатой материальной помощи.</t>
  </si>
  <si>
    <t>Экономия в связи переноом  по производственной необходимости отпусков с выплатой материальной помощи.</t>
  </si>
  <si>
    <t>5.2.</t>
  </si>
  <si>
    <t>5.3.</t>
  </si>
  <si>
    <t>5.4.</t>
  </si>
  <si>
    <t>Без финансирования</t>
  </si>
  <si>
    <t>МКУ УГЗиП        г.Урай,    МКУ «УКС г.Урай»</t>
  </si>
  <si>
    <t>2.1-2.9.</t>
  </si>
  <si>
    <t>5.1.-5.4.</t>
  </si>
  <si>
    <r>
      <t xml:space="preserve">Отчет о ходе исполнения комплексного плана (сетевого графика) реализации муниципальной программы  «Обеспечение градостроительной деятельности на территории города Урай на 2015-2017 годы» </t>
    </r>
    <r>
      <rPr>
        <u/>
        <sz val="12"/>
        <color rgb="FFFF0000"/>
        <rFont val="Times New Roman"/>
        <family val="1"/>
        <charset val="204"/>
      </rPr>
      <t xml:space="preserve">за январь - апрель 2017 года </t>
    </r>
  </si>
  <si>
    <t>Пункт 1.Мероприятия по подготовке документов градорегулирования</t>
  </si>
  <si>
    <t xml:space="preserve">Пункт 2.                                                                             Обеспечение деятельности учреждений градостроительного комплекса </t>
  </si>
  <si>
    <t>Подпункт 2.1.Обеспечение оказания МКУ "УГЗиПг.Урай" муниципальных услуг и реализации функций и полномочий администрации города Урай</t>
  </si>
  <si>
    <t>Подпункт 2.2.Обеспечение реализации МКУ "УКСг.Урай" функций и полномочий администрации города Урай"</t>
  </si>
  <si>
    <t>Пункт 1.Работы и мероприятия по землеустройству, подготовке и предоставлению земельных участков :</t>
  </si>
  <si>
    <t>Пункт 1.Системно-аналитическое и программное сопровождение информационной системы обеспечения градостроительной деятельности</t>
  </si>
  <si>
    <t>Пункт 1.Работы и мероприятия по строительству, капитальному ремонту и организации благоустройства и озеленения территории города :</t>
  </si>
  <si>
    <t>Подпрограмма 5.Обеспечение содействия гражданам в проведении государственного кадастрового учета и государственной регистрации прав граждан на объекты индивидуального жилищного строительства</t>
  </si>
  <si>
    <t>Пункт 1.Проведение мониторинга строительства индивидуальных жилых домов и освоения земельных участков под индивидуальное жилищное строительство</t>
  </si>
  <si>
    <t>Пункт 2.Оказание содействия гражданам в организации кадастровых работ по подготовке технических планов объектов ИЖС</t>
  </si>
  <si>
    <t>Пункт 3.Оказание содействия в обеспечении постановки объектов индивидуального жилищного строительства на государственный кадастровый учет и дальнейшей регистрации прав граждан на данные объекты капитального строительства</t>
  </si>
  <si>
    <t>Пункт 4.Организация консультаций для граждан и проведение разъяснительной работы в средствах массовой информации об упрощенном порядке ввода индивидуальных жилых домов в эксплуатацию</t>
  </si>
  <si>
    <t xml:space="preserve">        подпись</t>
  </si>
  <si>
    <t>Водопонижение микрорайона Юго-Восточный в г.Урай</t>
  </si>
  <si>
    <t>Благоустройство территории каре жилых домов №№ 68,69,70,71,87,88,89 микрорайона «1Д»</t>
  </si>
  <si>
    <t>Консультации граждан ведутся на постоянной основе. Размещение информации в газете «Знамя» и ТРК «Спектр+» выполняется согласно медиа-плану.</t>
  </si>
  <si>
    <t xml:space="preserve">Проведение работ возможно по окончанию строительного периода в IV квартале 2017 года.  В настоящее время ведется консультативная и разъяснительная работа. </t>
  </si>
  <si>
    <t>Мероприятие будет выполнено по окончании отчетного периода.</t>
  </si>
  <si>
    <t>Исполнитель:главный бухгалтер МКУ "УГЗиПг.Урай" Галеева Н.В.,тел.2-48-06</t>
  </si>
  <si>
    <t>Обустройство,содержание и охрана снежных городков</t>
  </si>
  <si>
    <t>МКУ "УЖКХг.Урай"</t>
  </si>
  <si>
    <t>Пункт 4"Участие в городских конкурсах по благоустройству"</t>
  </si>
  <si>
    <t>Пункт 2.Работы и мероприятия по реализации Приоритетного проекта "Формирование комфортной городской среды" (благоустройство дворовых территорий,благоустройство мест общего пользования)</t>
  </si>
  <si>
    <t>МКУ "УЖКХг.Урай"  МКУ "УКСг.Урай" МКУ "УГЗиПг.Урай"</t>
  </si>
  <si>
    <t>4.2.1.</t>
  </si>
  <si>
    <t>4.2.2.</t>
  </si>
  <si>
    <t>4.2.3.</t>
  </si>
  <si>
    <t>4.3.</t>
  </si>
  <si>
    <t>МКУ "УЖКХг.Урай" МКУ "УГЗиПг.Урай"</t>
  </si>
  <si>
    <t>4.3.1.</t>
  </si>
  <si>
    <t>4.3.2.</t>
  </si>
  <si>
    <t>Проведение городского конкурса "Город цветов"</t>
  </si>
  <si>
    <t>Награждение победителей по итогам городского конкурса "Гениальный сварщик"за разработку дизайн-проекта)</t>
  </si>
  <si>
    <t>Работы запланированы на 4 квартал 2017года</t>
  </si>
  <si>
    <t>Ссоздание условий для устойчивого развития территорий города, рационального использования природных ресурсов на основе документов градорегулирования,способствующих дальнейшему развитию жилищной,инженерной,транспортной и социальной инфраструктур города, с учетом интересов граждан,организаций и предпринимателей по созданию благоприятных условий жизнедеятельности</t>
  </si>
  <si>
    <t>Обеспечение своевременной и качественной разработки и корректировки документов градорегулирования на всю территорию города Урай</t>
  </si>
  <si>
    <t>Цель 2</t>
  </si>
  <si>
    <t>Задача 2</t>
  </si>
  <si>
    <t>Вовлечение в оборот земель,находящихся в государственной и муниципальной собствеености</t>
  </si>
  <si>
    <t>обеспечение полномочий муниципального образования город Урай по обеспечению эффективного управления,распоряжения,а также рационального использования земельных участков,находящихся в муниципальной собственности,либо участков,государственная собственность на которые не разграничена</t>
  </si>
  <si>
    <t>Цель 3</t>
  </si>
  <si>
    <t>Задача 3</t>
  </si>
  <si>
    <t>мониторинг и обновление электронной базы градостроительных данных</t>
  </si>
  <si>
    <t>совершенствование информационной системы обеспечения градостроительной деятельности,преобразование ее в автоматизированную информационную систему управления развитием территории</t>
  </si>
  <si>
    <t>Цель 4</t>
  </si>
  <si>
    <t>Задача 4</t>
  </si>
  <si>
    <t>обеспечение информационного и электронного взаимодействия</t>
  </si>
  <si>
    <t>увеличение площади благоустроенных и озелененных территорий города Урай ,создание благоприятных, комфортных и безопасных условий для проживания и отдыха жителей города,в том числе маломобильных групп населения, улучшение имиджа муниципального образования,повышение активности жителей города,организаций</t>
  </si>
  <si>
    <t>Цель 5</t>
  </si>
  <si>
    <t>Задача 5</t>
  </si>
  <si>
    <t>создание условий для увеличения индивидуального жилищного строительства</t>
  </si>
  <si>
    <t>создание условий на территории города Урай для увеличения объемов жилищного строительства,одновременно способствующих обеспечению благоустроенным жильем горожан</t>
  </si>
  <si>
    <t>По-месячно неравномерное выполнение плана в связи с переносом отпусков по производственной необходимости.</t>
  </si>
  <si>
    <t>федеральный бюджет</t>
  </si>
  <si>
    <r>
      <t xml:space="preserve">Отчет о ходе исполнения комплексного плана (сетевого графика) реализации муниципальной программы  «Обеспечение градостроительной деятельности на территории города Урай на 2015-2017 годы» </t>
    </r>
    <r>
      <rPr>
        <u/>
        <sz val="12"/>
        <color rgb="FFFF0000"/>
        <rFont val="Times New Roman"/>
        <family val="1"/>
        <charset val="204"/>
      </rPr>
      <t xml:space="preserve">за январь - сентябрь 2017 года </t>
    </r>
  </si>
  <si>
    <t xml:space="preserve">Причины отклонения:                      по-месячное неравномерное выполнение плана в связи с переносом сотрудниками льготных отпусков,дебиторской задолженности по налогу на имущество за 2016год.            </t>
  </si>
  <si>
    <t>Директор МКУ "УГЗиПг.Урай"    А.А.Парфентьева</t>
  </si>
  <si>
    <t>Заключен МК с ООО "Нефтедорстрой".Срок окончания работ до 31.10.2017</t>
  </si>
  <si>
    <t>Работы выполнены.Подана заявка в округ на финансирование.Оплата пройдет в октябре.</t>
  </si>
  <si>
    <t>Работы выполнены и оплачены.29.09.2017 документы переданы на регистрацию в МФЦ.</t>
  </si>
  <si>
    <t>Работы выполнены</t>
  </si>
  <si>
    <t>Мероприятие  выполнено.</t>
  </si>
  <si>
    <t>4квартал 2017г.</t>
  </si>
  <si>
    <t>Мероприятие выполнено.</t>
  </si>
  <si>
    <t>Оплата по художественному оформлению дипломов по конкурсу "Город цветов" на сумму 91,067тыс.руб.</t>
  </si>
  <si>
    <t>Проведен мониторинг объектов ИЖС,проведен мониторинг цен на выполнение работ.</t>
  </si>
  <si>
    <t>Проведен мониторинг объектов ИЖС,которые могут быть введены в эксплуатацию в 2017 году.Выявлено 4 объекта.Проведена работа с застройщиками.Получены заявления</t>
  </si>
  <si>
    <t>Обязательства по трем муниципальным контрактам выполнены.Завершение работ по двум муниципальным контрактам в декабре 2017 года.</t>
  </si>
  <si>
    <t xml:space="preserve">Сумма 113,2тыс.руб.-  экономия по итогам проведения торгов.Оплата в сумме 98,4тыс.руб.по муниципальному контракту от 12.04.2017 № 2-2017 с ООО "ГеоСтатус" на выполнение работ по разработке проекта планировки и проекта межевания (линейного объекта) части территории улица Южная города Урай пройдет в октябре 2017года, остальные обязательства по контракту выполнены.    </t>
  </si>
  <si>
    <t>Не исполнение в срок обусловлено экономией после проведения торгов.По муниципальному контракту от 20.08.2017г.№ 52-2017г. С ИП Лихачевым на сумму 19,9тыс.руб. и  муниципальному контракту от 27.06.2017 № 38-2017 с ООО "Тюмгеогресурс"  на сумму 49,8т.руб. на выполнение кадастровых работ исполнение обязательств в 4квартале 2017г.</t>
  </si>
  <si>
    <t>На отчетную дату заключены и оплачены муницпальные контракты:                                  1. МК №16-2017 от 27.02.2017 с ООО «Центр экономического содействия» на сумму 3,0т.руб на оказание услуг по оценке объектов оценки;
2. МК №20-2017 от 30.03.2017 с ИП Козлова М.Ю.,  на сумму 3,941т.руб. на оказание услуг по оценке объектов оценки;
3. МК №21-2017 от 30.03.2017 с ООО «Центр экономического содействия» на сумму 2,35т.руб. на оказание услуг по оценке объектов оценки;
4. МК №22-2017 от 05.04.2017 с ИП Козлова М.Ю.,  на сумму 8,75т.руб. на оказание услуг по оценке объектов оценки;
5. МК №23-2017 от 11.04.2017 с ИП Лихачев В.Н.,  на сумму 10,0т.руб. на выполнение кадастровых работ;
6. МК №31-2017 от 26.05.2017 с ООО «Центр экономического содействия» на сумму 20,0т.руб.на оказание услуг по оценке объектов оценки;                            
7. МК №34-2017 от 29.05.2017 с ООО «ГеоСтатус»,  на сумму 208,275т.руб. на выполнение кадастровых работ;
8. МК №39-2017 от 28.06.2017 с ИП Лихачев В.Н.,  на сумму 4,95267т.руб. на выполнение кадастровых работ;
9. МК №40-2017 от 27.06.2017 с ООО «Центр экономического содействия» на сумму 3,71т.руб. на оказание услуг по оценке объектов оценки;
10. МК №42-2017 от 03.07.2017 с ИП Лихачев В.Н.,  на сумму 15,0т.руб. на выполнение кадастровых работ;                                                                        11.   МК №44-2017 от 14.07.2017 с ИП  Кучин С.И.,  на сумму 40,0т.руб на выполнение кадастровых работ;                                                                            12. МК №31-2017 от 26.05.2017 с ООО «Центр экономического содействия» на сумму 7,0т.руб. на оказание услуг по оценке объектов оценки;                                     
Будет оплачен в 4 квартале:                                                                                  1. МК №38-2017 от 27.06.2017 с ООО «ТюмГеоресурс»»,  на сумму 49,75т.руб. на выполнение кадастровых работ.                                                      2. МК №52-2017 от 20.08.2017 с ИП Лихачев В.Н.,  на сумму 19,9т.руб. на выполнение кадастровых работ;                                                                                 3. МК №55-2017 от 29.08.2017 с ИП Лихачев В.Н.,  на сумму 29,82505т.руб.  на выполнение кадастровых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</si>
</sst>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2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5">
    <xf numFmtId="0" fontId="0" fillId="0" borderId="0" xfId="0"/>
    <xf numFmtId="0" fontId="1" fillId="0" borderId="0" xfId="0" applyFont="1" applyAlignment="1">
      <alignment horizontal="right" indent="15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/>
    <xf numFmtId="0" fontId="7" fillId="0" borderId="0" xfId="0" applyFont="1"/>
    <xf numFmtId="0" fontId="0" fillId="0" borderId="0" xfId="0" applyAlignment="1">
      <alignment wrapText="1"/>
    </xf>
    <xf numFmtId="0" fontId="4" fillId="0" borderId="0" xfId="0" applyFont="1" applyAlignment="1"/>
    <xf numFmtId="0" fontId="3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4" fontId="2" fillId="0" borderId="13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164" fontId="2" fillId="0" borderId="22" xfId="0" applyNumberFormat="1" applyFont="1" applyBorder="1" applyAlignment="1">
      <alignment horizontal="center" vertical="top" wrapText="1"/>
    </xf>
    <xf numFmtId="164" fontId="2" fillId="0" borderId="16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164" fontId="2" fillId="0" borderId="27" xfId="0" applyNumberFormat="1" applyFont="1" applyBorder="1" applyAlignment="1">
      <alignment horizontal="center" vertical="top" wrapText="1"/>
    </xf>
    <xf numFmtId="164" fontId="2" fillId="0" borderId="28" xfId="0" applyNumberFormat="1" applyFont="1" applyBorder="1" applyAlignment="1">
      <alignment horizontal="center" vertical="top" wrapText="1"/>
    </xf>
    <xf numFmtId="0" fontId="3" fillId="0" borderId="28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165" fontId="2" fillId="0" borderId="13" xfId="0" applyNumberFormat="1" applyFont="1" applyBorder="1" applyAlignment="1">
      <alignment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165" fontId="2" fillId="0" borderId="13" xfId="0" applyNumberFormat="1" applyFont="1" applyBorder="1" applyAlignment="1">
      <alignment horizontal="center" vertical="top" wrapText="1"/>
    </xf>
    <xf numFmtId="165" fontId="2" fillId="2" borderId="13" xfId="0" applyNumberFormat="1" applyFont="1" applyFill="1" applyBorder="1" applyAlignment="1">
      <alignment horizontal="center" vertical="top" wrapText="1"/>
    </xf>
    <xf numFmtId="165" fontId="2" fillId="2" borderId="13" xfId="0" applyNumberFormat="1" applyFont="1" applyFill="1" applyBorder="1" applyAlignment="1">
      <alignment vertical="top" wrapText="1"/>
    </xf>
    <xf numFmtId="164" fontId="2" fillId="2" borderId="13" xfId="0" applyNumberFormat="1" applyFont="1" applyFill="1" applyBorder="1" applyAlignment="1">
      <alignment horizontal="center" vertical="top" wrapText="1"/>
    </xf>
    <xf numFmtId="164" fontId="2" fillId="2" borderId="22" xfId="0" applyNumberFormat="1" applyFont="1" applyFill="1" applyBorder="1" applyAlignment="1">
      <alignment horizontal="center" vertical="top" wrapText="1"/>
    </xf>
    <xf numFmtId="164" fontId="2" fillId="2" borderId="16" xfId="0" applyNumberFormat="1" applyFont="1" applyFill="1" applyBorder="1" applyAlignment="1">
      <alignment horizontal="center" vertical="top" wrapText="1"/>
    </xf>
    <xf numFmtId="164" fontId="2" fillId="2" borderId="13" xfId="0" applyNumberFormat="1" applyFont="1" applyFill="1" applyBorder="1" applyAlignment="1">
      <alignment vertical="top" wrapText="1"/>
    </xf>
    <xf numFmtId="165" fontId="2" fillId="2" borderId="22" xfId="0" applyNumberFormat="1" applyFont="1" applyFill="1" applyBorder="1" applyAlignment="1">
      <alignment horizontal="center" vertical="top" wrapText="1"/>
    </xf>
    <xf numFmtId="164" fontId="2" fillId="0" borderId="22" xfId="0" applyNumberFormat="1" applyFont="1" applyBorder="1" applyAlignment="1">
      <alignment vertical="top" wrapText="1"/>
    </xf>
    <xf numFmtId="165" fontId="2" fillId="0" borderId="22" xfId="0" applyNumberFormat="1" applyFont="1" applyBorder="1" applyAlignment="1">
      <alignment vertical="top" wrapText="1"/>
    </xf>
    <xf numFmtId="165" fontId="2" fillId="0" borderId="16" xfId="0" applyNumberFormat="1" applyFont="1" applyBorder="1" applyAlignment="1">
      <alignment vertical="top" wrapText="1"/>
    </xf>
    <xf numFmtId="0" fontId="2" fillId="3" borderId="14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165" fontId="2" fillId="3" borderId="13" xfId="0" applyNumberFormat="1" applyFont="1" applyFill="1" applyBorder="1" applyAlignment="1">
      <alignment horizontal="center" vertical="top" wrapText="1"/>
    </xf>
    <xf numFmtId="165" fontId="2" fillId="3" borderId="13" xfId="0" applyNumberFormat="1" applyFont="1" applyFill="1" applyBorder="1" applyAlignment="1">
      <alignment vertical="top" wrapText="1"/>
    </xf>
    <xf numFmtId="164" fontId="2" fillId="3" borderId="13" xfId="0" applyNumberFormat="1" applyFont="1" applyFill="1" applyBorder="1" applyAlignment="1">
      <alignment horizontal="center" vertical="top" wrapText="1"/>
    </xf>
    <xf numFmtId="0" fontId="2" fillId="3" borderId="29" xfId="0" applyFont="1" applyFill="1" applyBorder="1" applyAlignment="1">
      <alignment vertical="top" wrapText="1"/>
    </xf>
    <xf numFmtId="164" fontId="2" fillId="3" borderId="28" xfId="0" applyNumberFormat="1" applyFont="1" applyFill="1" applyBorder="1" applyAlignment="1">
      <alignment horizontal="center" vertical="top" wrapText="1"/>
    </xf>
    <xf numFmtId="165" fontId="2" fillId="2" borderId="16" xfId="0" applyNumberFormat="1" applyFont="1" applyFill="1" applyBorder="1" applyAlignment="1">
      <alignment vertical="top" wrapText="1"/>
    </xf>
    <xf numFmtId="0" fontId="2" fillId="2" borderId="29" xfId="0" applyFont="1" applyFill="1" applyBorder="1" applyAlignment="1">
      <alignment vertical="top" wrapText="1"/>
    </xf>
    <xf numFmtId="164" fontId="2" fillId="2" borderId="28" xfId="0" applyNumberFormat="1" applyFont="1" applyFill="1" applyBorder="1" applyAlignment="1">
      <alignment horizontal="center" vertical="top" wrapText="1"/>
    </xf>
    <xf numFmtId="164" fontId="2" fillId="2" borderId="17" xfId="0" applyNumberFormat="1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center" vertical="top" wrapText="1"/>
    </xf>
    <xf numFmtId="165" fontId="2" fillId="2" borderId="22" xfId="0" applyNumberFormat="1" applyFont="1" applyFill="1" applyBorder="1" applyAlignment="1">
      <alignment vertical="top" wrapText="1"/>
    </xf>
    <xf numFmtId="164" fontId="2" fillId="2" borderId="22" xfId="0" applyNumberFormat="1" applyFont="1" applyFill="1" applyBorder="1" applyAlignment="1">
      <alignment vertical="top" wrapText="1"/>
    </xf>
    <xf numFmtId="164" fontId="2" fillId="2" borderId="16" xfId="0" applyNumberFormat="1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2" fillId="2" borderId="17" xfId="0" applyFont="1" applyFill="1" applyBorder="1" applyAlignment="1">
      <alignment vertical="top" wrapText="1"/>
    </xf>
    <xf numFmtId="0" fontId="2" fillId="2" borderId="18" xfId="0" applyFont="1" applyFill="1" applyBorder="1" applyAlignment="1">
      <alignment vertical="top" wrapText="1"/>
    </xf>
    <xf numFmtId="164" fontId="2" fillId="2" borderId="25" xfId="0" applyNumberFormat="1" applyFont="1" applyFill="1" applyBorder="1" applyAlignment="1">
      <alignment horizontal="center" vertical="top" wrapText="1"/>
    </xf>
    <xf numFmtId="164" fontId="2" fillId="2" borderId="27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164" fontId="2" fillId="0" borderId="13" xfId="0" applyNumberFormat="1" applyFont="1" applyBorder="1" applyAlignment="1">
      <alignment horizontal="right" vertical="top" wrapText="1"/>
    </xf>
    <xf numFmtId="164" fontId="2" fillId="2" borderId="22" xfId="0" applyNumberFormat="1" applyFont="1" applyFill="1" applyBorder="1" applyAlignment="1">
      <alignment horizontal="right" vertical="top" wrapText="1"/>
    </xf>
    <xf numFmtId="164" fontId="2" fillId="2" borderId="13" xfId="0" applyNumberFormat="1" applyFont="1" applyFill="1" applyBorder="1" applyAlignment="1">
      <alignment horizontal="right" vertical="top" wrapText="1"/>
    </xf>
    <xf numFmtId="164" fontId="2" fillId="0" borderId="22" xfId="0" applyNumberFormat="1" applyFont="1" applyBorder="1" applyAlignment="1">
      <alignment horizontal="right" vertical="top" wrapText="1"/>
    </xf>
    <xf numFmtId="165" fontId="2" fillId="2" borderId="13" xfId="0" applyNumberFormat="1" applyFont="1" applyFill="1" applyBorder="1" applyAlignment="1">
      <alignment horizontal="right" vertical="top" wrapText="1"/>
    </xf>
    <xf numFmtId="165" fontId="2" fillId="0" borderId="16" xfId="0" applyNumberFormat="1" applyFont="1" applyBorder="1" applyAlignment="1">
      <alignment horizontal="center" vertical="top" wrapText="1"/>
    </xf>
    <xf numFmtId="165" fontId="2" fillId="0" borderId="22" xfId="0" applyNumberFormat="1" applyFont="1" applyBorder="1" applyAlignment="1">
      <alignment horizontal="center" vertical="top" wrapText="1"/>
    </xf>
    <xf numFmtId="165" fontId="2" fillId="2" borderId="16" xfId="0" applyNumberFormat="1" applyFont="1" applyFill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2" borderId="29" xfId="0" applyFont="1" applyFill="1" applyBorder="1" applyAlignment="1">
      <alignment horizontal="center" vertical="top" wrapText="1"/>
    </xf>
    <xf numFmtId="165" fontId="2" fillId="2" borderId="27" xfId="0" applyNumberFormat="1" applyFont="1" applyFill="1" applyBorder="1" applyAlignment="1">
      <alignment horizontal="center" vertical="top" wrapText="1"/>
    </xf>
    <xf numFmtId="165" fontId="2" fillId="0" borderId="28" xfId="0" applyNumberFormat="1" applyFont="1" applyBorder="1" applyAlignment="1">
      <alignment horizontal="center" vertical="top" wrapText="1"/>
    </xf>
    <xf numFmtId="165" fontId="2" fillId="0" borderId="27" xfId="0" applyNumberFormat="1" applyFont="1" applyBorder="1" applyAlignment="1">
      <alignment horizontal="center" vertical="top" wrapText="1"/>
    </xf>
    <xf numFmtId="165" fontId="2" fillId="2" borderId="28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 vertical="top" wrapText="1"/>
    </xf>
    <xf numFmtId="165" fontId="2" fillId="0" borderId="17" xfId="0" applyNumberFormat="1" applyFont="1" applyBorder="1" applyAlignment="1">
      <alignment horizontal="center" vertical="top" wrapText="1"/>
    </xf>
    <xf numFmtId="165" fontId="2" fillId="2" borderId="0" xfId="0" applyNumberFormat="1" applyFont="1" applyFill="1" applyBorder="1" applyAlignment="1">
      <alignment horizontal="center" vertical="top" wrapText="1"/>
    </xf>
    <xf numFmtId="165" fontId="2" fillId="2" borderId="17" xfId="0" applyNumberFormat="1" applyFont="1" applyFill="1" applyBorder="1" applyAlignment="1">
      <alignment horizontal="center" vertical="top" wrapText="1"/>
    </xf>
    <xf numFmtId="164" fontId="2" fillId="0" borderId="17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0" fillId="0" borderId="13" xfId="0" applyBorder="1"/>
    <xf numFmtId="0" fontId="4" fillId="0" borderId="13" xfId="0" applyFont="1" applyBorder="1" applyAlignment="1">
      <alignment wrapText="1"/>
    </xf>
    <xf numFmtId="0" fontId="0" fillId="0" borderId="13" xfId="0" applyBorder="1" applyAlignment="1">
      <alignment vertical="top" wrapText="1"/>
    </xf>
    <xf numFmtId="165" fontId="0" fillId="0" borderId="13" xfId="0" applyNumberFormat="1" applyBorder="1" applyAlignment="1">
      <alignment vertical="top" wrapText="1"/>
    </xf>
    <xf numFmtId="165" fontId="0" fillId="0" borderId="13" xfId="0" applyNumberFormat="1" applyBorder="1" applyAlignment="1">
      <alignment vertical="top"/>
    </xf>
    <xf numFmtId="0" fontId="4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165" fontId="0" fillId="2" borderId="13" xfId="0" applyNumberFormat="1" applyFill="1" applyBorder="1" applyAlignment="1">
      <alignment vertical="top" wrapText="1"/>
    </xf>
    <xf numFmtId="165" fontId="0" fillId="2" borderId="13" xfId="0" applyNumberFormat="1" applyFill="1" applyBorder="1" applyAlignment="1">
      <alignment vertical="top"/>
    </xf>
    <xf numFmtId="165" fontId="0" fillId="3" borderId="13" xfId="0" applyNumberFormat="1" applyFill="1" applyBorder="1" applyAlignment="1">
      <alignment vertical="top"/>
    </xf>
    <xf numFmtId="165" fontId="0" fillId="4" borderId="13" xfId="0" applyNumberFormat="1" applyFill="1" applyBorder="1" applyAlignment="1">
      <alignment vertical="top"/>
    </xf>
    <xf numFmtId="164" fontId="2" fillId="4" borderId="28" xfId="0" applyNumberFormat="1" applyFont="1" applyFill="1" applyBorder="1" applyAlignment="1">
      <alignment horizontal="center" vertical="top" wrapText="1"/>
    </xf>
    <xf numFmtId="165" fontId="2" fillId="4" borderId="16" xfId="0" applyNumberFormat="1" applyFont="1" applyFill="1" applyBorder="1" applyAlignment="1">
      <alignment horizontal="center" vertical="top" wrapText="1"/>
    </xf>
    <xf numFmtId="0" fontId="2" fillId="4" borderId="29" xfId="0" applyFont="1" applyFill="1" applyBorder="1" applyAlignment="1">
      <alignment vertical="top" wrapText="1"/>
    </xf>
    <xf numFmtId="165" fontId="2" fillId="4" borderId="13" xfId="0" applyNumberFormat="1" applyFont="1" applyFill="1" applyBorder="1" applyAlignment="1">
      <alignment horizontal="center" vertical="top" wrapText="1"/>
    </xf>
    <xf numFmtId="165" fontId="2" fillId="4" borderId="17" xfId="0" applyNumberFormat="1" applyFont="1" applyFill="1" applyBorder="1" applyAlignment="1">
      <alignment horizontal="center" vertical="top" wrapText="1"/>
    </xf>
    <xf numFmtId="164" fontId="2" fillId="4" borderId="13" xfId="0" applyNumberFormat="1" applyFont="1" applyFill="1" applyBorder="1" applyAlignment="1">
      <alignment horizontal="center" vertical="top" wrapText="1"/>
    </xf>
    <xf numFmtId="165" fontId="2" fillId="4" borderId="16" xfId="0" applyNumberFormat="1" applyFont="1" applyFill="1" applyBorder="1" applyAlignment="1">
      <alignment vertical="top" wrapText="1"/>
    </xf>
    <xf numFmtId="164" fontId="2" fillId="4" borderId="22" xfId="0" applyNumberFormat="1" applyFont="1" applyFill="1" applyBorder="1" applyAlignment="1">
      <alignment horizontal="center" vertical="top" wrapText="1"/>
    </xf>
    <xf numFmtId="165" fontId="2" fillId="4" borderId="13" xfId="0" applyNumberFormat="1" applyFont="1" applyFill="1" applyBorder="1" applyAlignment="1">
      <alignment vertical="top" wrapText="1"/>
    </xf>
    <xf numFmtId="0" fontId="2" fillId="4" borderId="13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center" vertical="top" wrapText="1"/>
    </xf>
    <xf numFmtId="164" fontId="2" fillId="3" borderId="16" xfId="0" applyNumberFormat="1" applyFont="1" applyFill="1" applyBorder="1" applyAlignment="1">
      <alignment horizontal="center" vertical="top" wrapText="1"/>
    </xf>
    <xf numFmtId="165" fontId="2" fillId="3" borderId="22" xfId="0" applyNumberFormat="1" applyFont="1" applyFill="1" applyBorder="1" applyAlignment="1">
      <alignment horizontal="center" vertical="top" wrapText="1"/>
    </xf>
    <xf numFmtId="165" fontId="2" fillId="3" borderId="28" xfId="0" applyNumberFormat="1" applyFont="1" applyFill="1" applyBorder="1" applyAlignment="1">
      <alignment horizontal="center" vertical="top" wrapText="1"/>
    </xf>
    <xf numFmtId="165" fontId="2" fillId="3" borderId="0" xfId="0" applyNumberFormat="1" applyFont="1" applyFill="1" applyBorder="1" applyAlignment="1">
      <alignment horizontal="center" vertical="top" wrapText="1"/>
    </xf>
    <xf numFmtId="0" fontId="0" fillId="3" borderId="0" xfId="0" applyFill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164" fontId="2" fillId="4" borderId="13" xfId="0" applyNumberFormat="1" applyFont="1" applyFill="1" applyBorder="1" applyAlignment="1">
      <alignment vertical="top" wrapText="1"/>
    </xf>
    <xf numFmtId="165" fontId="2" fillId="0" borderId="13" xfId="0" applyNumberFormat="1" applyFont="1" applyBorder="1" applyAlignment="1">
      <alignment horizontal="center" vertical="top"/>
    </xf>
    <xf numFmtId="165" fontId="2" fillId="4" borderId="13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165" fontId="2" fillId="4" borderId="22" xfId="0" applyNumberFormat="1" applyFont="1" applyFill="1" applyBorder="1" applyAlignment="1">
      <alignment horizontal="center" vertical="top" wrapText="1"/>
    </xf>
    <xf numFmtId="164" fontId="2" fillId="4" borderId="16" xfId="0" applyNumberFormat="1" applyFont="1" applyFill="1" applyBorder="1" applyAlignment="1">
      <alignment horizontal="center" vertical="top" wrapText="1"/>
    </xf>
    <xf numFmtId="0" fontId="0" fillId="4" borderId="0" xfId="0" applyFill="1"/>
    <xf numFmtId="165" fontId="2" fillId="0" borderId="18" xfId="0" applyNumberFormat="1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4" borderId="31" xfId="0" applyFont="1" applyFill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3" fillId="4" borderId="16" xfId="0" applyFont="1" applyFill="1" applyBorder="1" applyAlignment="1">
      <alignment vertical="top" wrapText="1"/>
    </xf>
    <xf numFmtId="0" fontId="3" fillId="4" borderId="18" xfId="0" applyFont="1" applyFill="1" applyBorder="1" applyAlignment="1">
      <alignment vertical="top" wrapText="1"/>
    </xf>
    <xf numFmtId="0" fontId="3" fillId="4" borderId="13" xfId="0" applyFont="1" applyFill="1" applyBorder="1" applyAlignment="1">
      <alignment vertical="top" wrapText="1"/>
    </xf>
    <xf numFmtId="0" fontId="0" fillId="4" borderId="17" xfId="0" applyFill="1" applyBorder="1" applyAlignment="1">
      <alignment horizontal="center" vertical="top" wrapText="1"/>
    </xf>
    <xf numFmtId="164" fontId="2" fillId="4" borderId="27" xfId="0" applyNumberFormat="1" applyFont="1" applyFill="1" applyBorder="1" applyAlignment="1">
      <alignment horizontal="center" vertical="top" wrapText="1"/>
    </xf>
    <xf numFmtId="164" fontId="2" fillId="4" borderId="28" xfId="0" applyNumberFormat="1" applyFont="1" applyFill="1" applyBorder="1" applyAlignment="1">
      <alignment horizontal="right" vertical="top" wrapText="1"/>
    </xf>
    <xf numFmtId="0" fontId="2" fillId="4" borderId="13" xfId="0" applyFont="1" applyFill="1" applyBorder="1" applyAlignment="1">
      <alignment vertical="top" wrapText="1"/>
    </xf>
    <xf numFmtId="164" fontId="2" fillId="4" borderId="13" xfId="0" applyNumberFormat="1" applyFont="1" applyFill="1" applyBorder="1" applyAlignment="1">
      <alignment horizontal="right" vertical="top" wrapText="1"/>
    </xf>
    <xf numFmtId="0" fontId="2" fillId="4" borderId="13" xfId="0" applyFont="1" applyFill="1" applyBorder="1" applyAlignment="1">
      <alignment horizontal="left" vertical="top" wrapText="1"/>
    </xf>
    <xf numFmtId="165" fontId="2" fillId="4" borderId="28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0" fontId="0" fillId="5" borderId="0" xfId="0" applyFill="1"/>
    <xf numFmtId="0" fontId="2" fillId="4" borderId="23" xfId="0" applyFont="1" applyFill="1" applyBorder="1" applyAlignment="1">
      <alignment vertical="top" wrapText="1"/>
    </xf>
    <xf numFmtId="164" fontId="2" fillId="4" borderId="28" xfId="0" applyNumberFormat="1" applyFont="1" applyFill="1" applyBorder="1" applyAlignment="1">
      <alignment vertical="top" wrapText="1"/>
    </xf>
    <xf numFmtId="165" fontId="2" fillId="4" borderId="29" xfId="0" applyNumberFormat="1" applyFont="1" applyFill="1" applyBorder="1" applyAlignment="1">
      <alignment horizontal="center" vertical="top" wrapText="1"/>
    </xf>
    <xf numFmtId="165" fontId="2" fillId="4" borderId="28" xfId="0" applyNumberFormat="1" applyFont="1" applyFill="1" applyBorder="1" applyAlignment="1">
      <alignment horizontal="center" vertical="top" wrapText="1"/>
    </xf>
    <xf numFmtId="0" fontId="2" fillId="4" borderId="15" xfId="0" applyFont="1" applyFill="1" applyBorder="1" applyAlignment="1">
      <alignment vertical="top" wrapText="1"/>
    </xf>
    <xf numFmtId="165" fontId="2" fillId="4" borderId="27" xfId="0" applyNumberFormat="1" applyFont="1" applyFill="1" applyBorder="1" applyAlignment="1">
      <alignment horizontal="center" vertical="top" wrapText="1"/>
    </xf>
    <xf numFmtId="165" fontId="2" fillId="4" borderId="0" xfId="0" applyNumberFormat="1" applyFont="1" applyFill="1" applyBorder="1" applyAlignment="1">
      <alignment horizontal="center" vertical="top" wrapText="1"/>
    </xf>
    <xf numFmtId="2" fontId="2" fillId="4" borderId="17" xfId="0" applyNumberFormat="1" applyFont="1" applyFill="1" applyBorder="1" applyAlignment="1">
      <alignment vertical="top" wrapText="1"/>
    </xf>
    <xf numFmtId="0" fontId="2" fillId="4" borderId="17" xfId="0" applyFont="1" applyFill="1" applyBorder="1" applyAlignment="1">
      <alignment vertical="top" wrapText="1"/>
    </xf>
    <xf numFmtId="0" fontId="2" fillId="4" borderId="18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vertical="top" wrapText="1"/>
    </xf>
    <xf numFmtId="2" fontId="2" fillId="4" borderId="13" xfId="0" applyNumberFormat="1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center" vertical="top" wrapText="1"/>
    </xf>
    <xf numFmtId="164" fontId="2" fillId="4" borderId="22" xfId="0" applyNumberFormat="1" applyFont="1" applyFill="1" applyBorder="1" applyAlignment="1">
      <alignment horizontal="right" vertical="top" wrapText="1"/>
    </xf>
    <xf numFmtId="164" fontId="2" fillId="4" borderId="25" xfId="0" applyNumberFormat="1" applyFont="1" applyFill="1" applyBorder="1" applyAlignment="1">
      <alignment horizontal="center" vertical="top" wrapText="1"/>
    </xf>
    <xf numFmtId="164" fontId="2" fillId="4" borderId="17" xfId="0" applyNumberFormat="1" applyFont="1" applyFill="1" applyBorder="1" applyAlignment="1">
      <alignment horizontal="center" vertical="top" wrapText="1"/>
    </xf>
    <xf numFmtId="164" fontId="2" fillId="4" borderId="0" xfId="0" applyNumberFormat="1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vertical="top" wrapText="1"/>
    </xf>
    <xf numFmtId="0" fontId="2" fillId="4" borderId="13" xfId="0" applyFont="1" applyFill="1" applyBorder="1" applyAlignment="1">
      <alignment horizontal="justify" vertical="top" wrapText="1"/>
    </xf>
    <xf numFmtId="0" fontId="3" fillId="4" borderId="22" xfId="0" applyFont="1" applyFill="1" applyBorder="1" applyAlignment="1">
      <alignment vertical="top" wrapText="1"/>
    </xf>
    <xf numFmtId="0" fontId="3" fillId="4" borderId="29" xfId="0" applyFont="1" applyFill="1" applyBorder="1" applyAlignment="1">
      <alignment vertical="top" wrapText="1"/>
    </xf>
    <xf numFmtId="0" fontId="3" fillId="4" borderId="28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 wrapText="1"/>
    </xf>
    <xf numFmtId="165" fontId="3" fillId="0" borderId="13" xfId="0" applyNumberFormat="1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4" borderId="13" xfId="0" applyFont="1" applyFill="1" applyBorder="1" applyAlignment="1">
      <alignment horizontal="center" vertical="top" wrapText="1"/>
    </xf>
    <xf numFmtId="0" fontId="3" fillId="4" borderId="17" xfId="0" applyFont="1" applyFill="1" applyBorder="1" applyAlignment="1">
      <alignment vertical="top" wrapText="1"/>
    </xf>
    <xf numFmtId="0" fontId="7" fillId="4" borderId="17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top" wrapText="1"/>
    </xf>
    <xf numFmtId="0" fontId="7" fillId="4" borderId="17" xfId="0" applyFont="1" applyFill="1" applyBorder="1" applyAlignment="1">
      <alignment horizontal="center" vertical="top" wrapText="1"/>
    </xf>
    <xf numFmtId="0" fontId="7" fillId="4" borderId="13" xfId="0" applyFont="1" applyFill="1" applyBorder="1" applyAlignment="1">
      <alignment horizontal="center" vertical="top" wrapText="1"/>
    </xf>
    <xf numFmtId="0" fontId="7" fillId="4" borderId="13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vertical="top" wrapText="1"/>
    </xf>
    <xf numFmtId="0" fontId="3" fillId="2" borderId="15" xfId="0" applyFont="1" applyFill="1" applyBorder="1" applyAlignment="1">
      <alignment vertical="top" wrapText="1"/>
    </xf>
    <xf numFmtId="0" fontId="3" fillId="2" borderId="16" xfId="0" applyFont="1" applyFill="1" applyBorder="1" applyAlignment="1">
      <alignment vertical="top" wrapText="1"/>
    </xf>
    <xf numFmtId="0" fontId="3" fillId="2" borderId="23" xfId="0" applyFont="1" applyFill="1" applyBorder="1" applyAlignment="1">
      <alignment vertical="top" wrapText="1"/>
    </xf>
    <xf numFmtId="0" fontId="2" fillId="4" borderId="18" xfId="0" applyFont="1" applyFill="1" applyBorder="1" applyAlignment="1">
      <alignment horizontal="center" vertical="top" wrapText="1"/>
    </xf>
    <xf numFmtId="0" fontId="3" fillId="4" borderId="17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left" vertical="top" wrapText="1"/>
    </xf>
    <xf numFmtId="0" fontId="3" fillId="7" borderId="18" xfId="0" applyFont="1" applyFill="1" applyBorder="1" applyAlignment="1">
      <alignment vertical="top" wrapText="1"/>
    </xf>
    <xf numFmtId="0" fontId="0" fillId="4" borderId="0" xfId="0" applyFill="1" applyAlignment="1"/>
    <xf numFmtId="0" fontId="3" fillId="0" borderId="16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165" fontId="2" fillId="4" borderId="16" xfId="0" applyNumberFormat="1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left" vertical="top" wrapText="1"/>
    </xf>
    <xf numFmtId="0" fontId="3" fillId="4" borderId="18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2" borderId="17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" fillId="0" borderId="0" xfId="0" applyFont="1" applyBorder="1" applyAlignment="1">
      <alignment horizontal="justify"/>
    </xf>
    <xf numFmtId="0" fontId="0" fillId="0" borderId="0" xfId="0" applyBorder="1" applyAlignment="1"/>
    <xf numFmtId="0" fontId="3" fillId="0" borderId="4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top" wrapText="1"/>
    </xf>
    <xf numFmtId="165" fontId="2" fillId="4" borderId="16" xfId="0" applyNumberFormat="1" applyFont="1" applyFill="1" applyBorder="1" applyAlignment="1">
      <alignment horizontal="center" vertical="top" wrapText="1"/>
    </xf>
    <xf numFmtId="165" fontId="2" fillId="4" borderId="18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165" fontId="2" fillId="0" borderId="16" xfId="0" applyNumberFormat="1" applyFont="1" applyBorder="1" applyAlignment="1">
      <alignment horizontal="center" vertical="top" wrapText="1"/>
    </xf>
    <xf numFmtId="165" fontId="2" fillId="0" borderId="18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3" fillId="4" borderId="16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 wrapText="1"/>
    </xf>
    <xf numFmtId="0" fontId="3" fillId="4" borderId="17" xfId="0" applyFont="1" applyFill="1" applyBorder="1" applyAlignment="1">
      <alignment horizontal="center" vertical="top" wrapText="1"/>
    </xf>
    <xf numFmtId="0" fontId="3" fillId="4" borderId="17" xfId="0" applyFont="1" applyFill="1" applyBorder="1" applyAlignment="1">
      <alignment horizontal="left" vertical="top" wrapText="1"/>
    </xf>
    <xf numFmtId="0" fontId="3" fillId="7" borderId="16" xfId="0" applyFont="1" applyFill="1" applyBorder="1" applyAlignment="1">
      <alignment horizontal="center" vertical="top" wrapText="1"/>
    </xf>
    <xf numFmtId="0" fontId="3" fillId="7" borderId="17" xfId="0" applyFont="1" applyFill="1" applyBorder="1" applyAlignment="1">
      <alignment horizontal="center" vertical="top" wrapText="1"/>
    </xf>
    <xf numFmtId="0" fontId="3" fillId="7" borderId="18" xfId="0" applyFont="1" applyFill="1" applyBorder="1" applyAlignment="1">
      <alignment horizontal="center" vertical="top" wrapText="1"/>
    </xf>
    <xf numFmtId="0" fontId="3" fillId="7" borderId="20" xfId="0" applyFont="1" applyFill="1" applyBorder="1" applyAlignment="1">
      <alignment horizontal="center" vertical="top" wrapText="1"/>
    </xf>
    <xf numFmtId="0" fontId="3" fillId="7" borderId="21" xfId="0" applyFont="1" applyFill="1" applyBorder="1" applyAlignment="1">
      <alignment horizontal="center" vertical="top" wrapText="1"/>
    </xf>
    <xf numFmtId="0" fontId="3" fillId="6" borderId="16" xfId="0" applyFont="1" applyFill="1" applyBorder="1" applyAlignment="1">
      <alignment horizontal="center" vertical="top" wrapText="1"/>
    </xf>
    <xf numFmtId="0" fontId="3" fillId="6" borderId="18" xfId="0" applyFont="1" applyFill="1" applyBorder="1" applyAlignment="1">
      <alignment horizontal="center" vertical="top" wrapText="1"/>
    </xf>
    <xf numFmtId="0" fontId="3" fillId="4" borderId="23" xfId="0" applyFont="1" applyFill="1" applyBorder="1" applyAlignment="1">
      <alignment horizontal="center" vertical="top" wrapText="1"/>
    </xf>
    <xf numFmtId="0" fontId="3" fillId="4" borderId="24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center" vertical="top" wrapText="1"/>
    </xf>
    <xf numFmtId="0" fontId="2" fillId="4" borderId="17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164" fontId="2" fillId="0" borderId="16" xfId="0" applyNumberFormat="1" applyFont="1" applyBorder="1" applyAlignment="1">
      <alignment horizontal="center" vertical="top" wrapText="1"/>
    </xf>
    <xf numFmtId="164" fontId="2" fillId="0" borderId="18" xfId="0" applyNumberFormat="1" applyFont="1" applyBorder="1" applyAlignment="1">
      <alignment horizontal="center" vertical="top" wrapText="1"/>
    </xf>
    <xf numFmtId="0" fontId="0" fillId="7" borderId="18" xfId="0" applyFill="1" applyBorder="1" applyAlignment="1">
      <alignment horizontal="center" vertical="top" wrapText="1"/>
    </xf>
    <xf numFmtId="0" fontId="7" fillId="4" borderId="18" xfId="0" applyFont="1" applyFill="1" applyBorder="1" applyAlignment="1">
      <alignment horizontal="left" vertical="top" wrapText="1"/>
    </xf>
    <xf numFmtId="0" fontId="7" fillId="4" borderId="18" xfId="0" applyFont="1" applyFill="1" applyBorder="1" applyAlignment="1">
      <alignment horizontal="center" vertical="top" wrapText="1"/>
    </xf>
    <xf numFmtId="0" fontId="0" fillId="4" borderId="18" xfId="0" applyFill="1" applyBorder="1" applyAlignment="1">
      <alignment horizontal="center" vertical="top" wrapText="1"/>
    </xf>
    <xf numFmtId="0" fontId="7" fillId="7" borderId="16" xfId="0" applyFont="1" applyFill="1" applyBorder="1" applyAlignment="1">
      <alignment horizontal="center" vertical="top" wrapText="1"/>
    </xf>
    <xf numFmtId="0" fontId="7" fillId="7" borderId="18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7" fillId="4" borderId="16" xfId="0" applyFont="1" applyFill="1" applyBorder="1" applyAlignment="1">
      <alignment horizontal="left" vertical="top" wrapText="1"/>
    </xf>
    <xf numFmtId="0" fontId="7" fillId="4" borderId="17" xfId="0" applyFont="1" applyFill="1" applyBorder="1" applyAlignment="1">
      <alignment horizontal="left" vertical="top" wrapText="1"/>
    </xf>
    <xf numFmtId="0" fontId="7" fillId="4" borderId="16" xfId="0" applyFont="1" applyFill="1" applyBorder="1" applyAlignment="1">
      <alignment horizontal="center" vertical="top" wrapText="1"/>
    </xf>
    <xf numFmtId="0" fontId="0" fillId="4" borderId="16" xfId="0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justify"/>
    </xf>
    <xf numFmtId="0" fontId="0" fillId="4" borderId="0" xfId="0" applyFill="1" applyBorder="1" applyAlignment="1"/>
    <xf numFmtId="0" fontId="3" fillId="4" borderId="0" xfId="0" applyFont="1" applyFill="1" applyAlignment="1">
      <alignment horizontal="justify" wrapText="1"/>
    </xf>
    <xf numFmtId="0" fontId="0" fillId="4" borderId="0" xfId="0" applyFill="1" applyAlignment="1">
      <alignment wrapText="1"/>
    </xf>
    <xf numFmtId="164" fontId="2" fillId="4" borderId="22" xfId="0" applyNumberFormat="1" applyFont="1" applyFill="1" applyBorder="1" applyAlignment="1">
      <alignment vertical="top" wrapText="1"/>
    </xf>
    <xf numFmtId="165" fontId="2" fillId="4" borderId="22" xfId="0" applyNumberFormat="1" applyFont="1" applyFill="1" applyBorder="1" applyAlignment="1">
      <alignment vertical="top" wrapText="1"/>
    </xf>
    <xf numFmtId="164" fontId="2" fillId="4" borderId="16" xfId="0" applyNumberFormat="1" applyFont="1" applyFill="1" applyBorder="1" applyAlignment="1">
      <alignment vertical="top" wrapText="1"/>
    </xf>
    <xf numFmtId="0" fontId="3" fillId="4" borderId="27" xfId="0" applyFont="1" applyFill="1" applyBorder="1" applyAlignment="1">
      <alignment horizontal="left" vertical="top" wrapText="1"/>
    </xf>
    <xf numFmtId="0" fontId="3" fillId="4" borderId="28" xfId="0" applyFont="1" applyFill="1" applyBorder="1" applyAlignment="1">
      <alignment horizontal="left" vertical="top" wrapText="1"/>
    </xf>
    <xf numFmtId="0" fontId="3" fillId="4" borderId="1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19050</xdr:colOff>
      <xdr:row>77</xdr:row>
      <xdr:rowOff>108123</xdr:rowOff>
    </xdr:from>
    <xdr:ext cx="3025351" cy="587202"/>
    <xdr:sp macro="" textlink="">
      <xdr:nvSpPr>
        <xdr:cNvPr id="1025" name="Text Box 1"/>
        <xdr:cNvSpPr txBox="1">
          <a:spLocks noChangeArrowheads="1"/>
        </xdr:cNvSpPr>
      </xdr:nvSpPr>
      <xdr:spPr bwMode="auto">
        <a:xfrm flipV="1">
          <a:off x="3962400" y="10747548"/>
          <a:ext cx="3025351" cy="587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19050</xdr:colOff>
      <xdr:row>99</xdr:row>
      <xdr:rowOff>108123</xdr:rowOff>
    </xdr:from>
    <xdr:ext cx="3025351" cy="587202"/>
    <xdr:sp macro="" textlink="">
      <xdr:nvSpPr>
        <xdr:cNvPr id="2" name="Text Box 1"/>
        <xdr:cNvSpPr txBox="1">
          <a:spLocks noChangeArrowheads="1"/>
        </xdr:cNvSpPr>
      </xdr:nvSpPr>
      <xdr:spPr bwMode="auto">
        <a:xfrm flipV="1">
          <a:off x="6067425" y="20786898"/>
          <a:ext cx="3025351" cy="587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2"/>
  <sheetViews>
    <sheetView zoomScaleNormal="100" workbookViewId="0">
      <selection activeCell="A5" sqref="A5:S5"/>
    </sheetView>
  </sheetViews>
  <sheetFormatPr defaultRowHeight="15" x14ac:dyDescent="0.25"/>
  <cols>
    <col min="1" max="1" width="3.85546875" customWidth="1"/>
    <col min="2" max="2" width="33.7109375" customWidth="1"/>
    <col min="3" max="3" width="10" customWidth="1"/>
    <col min="4" max="4" width="4" customWidth="1"/>
    <col min="5" max="5" width="19.7109375" customWidth="1"/>
    <col min="6" max="6" width="7.140625" customWidth="1"/>
    <col min="7" max="7" width="7" customWidth="1"/>
    <col min="8" max="8" width="5.28515625" customWidth="1"/>
    <col min="9" max="9" width="5.7109375" customWidth="1"/>
    <col min="10" max="10" width="6.42578125" customWidth="1"/>
    <col min="11" max="11" width="5.28515625" customWidth="1"/>
    <col min="12" max="13" width="6" customWidth="1"/>
    <col min="14" max="14" width="5.140625" customWidth="1"/>
    <col min="15" max="15" width="6.140625" customWidth="1"/>
    <col min="16" max="16" width="6.42578125" customWidth="1"/>
    <col min="17" max="17" width="5.42578125" customWidth="1"/>
    <col min="18" max="18" width="6" customWidth="1"/>
    <col min="19" max="19" width="5.85546875" customWidth="1"/>
    <col min="20" max="20" width="5.42578125" customWidth="1"/>
    <col min="21" max="21" width="6.42578125" customWidth="1"/>
    <col min="22" max="22" width="4.28515625" customWidth="1"/>
    <col min="23" max="23" width="5.140625" customWidth="1"/>
    <col min="24" max="24" width="7" customWidth="1"/>
    <col min="25" max="25" width="4.140625" customWidth="1"/>
    <col min="26" max="26" width="5" customWidth="1"/>
    <col min="27" max="27" width="6.7109375" customWidth="1"/>
    <col min="28" max="28" width="4.28515625" customWidth="1"/>
    <col min="29" max="29" width="4.5703125" customWidth="1"/>
    <col min="30" max="30" width="6.85546875" customWidth="1"/>
    <col min="31" max="31" width="4.28515625" customWidth="1"/>
    <col min="32" max="32" width="4.42578125" customWidth="1"/>
    <col min="33" max="33" width="6.85546875" customWidth="1"/>
    <col min="34" max="34" width="4" customWidth="1"/>
    <col min="35" max="35" width="4.42578125" customWidth="1"/>
    <col min="36" max="36" width="5.85546875" customWidth="1"/>
    <col min="37" max="37" width="4.140625" customWidth="1"/>
    <col min="38" max="38" width="5.140625" customWidth="1"/>
    <col min="39" max="39" width="6.5703125" customWidth="1"/>
    <col min="40" max="40" width="4" customWidth="1"/>
    <col min="41" max="41" width="4.7109375" customWidth="1"/>
    <col min="42" max="42" width="5.85546875" customWidth="1"/>
    <col min="43" max="43" width="4.7109375" customWidth="1"/>
    <col min="44" max="44" width="4.5703125" customWidth="1"/>
    <col min="45" max="45" width="4.42578125" customWidth="1"/>
    <col min="46" max="46" width="25.5703125" customWidth="1"/>
  </cols>
  <sheetData>
    <row r="1" spans="1:47" ht="12.75" customHeight="1" x14ac:dyDescent="0.25">
      <c r="A1" s="1" t="s">
        <v>0</v>
      </c>
      <c r="J1" s="271" t="s">
        <v>36</v>
      </c>
      <c r="K1" s="271"/>
      <c r="L1" s="271"/>
      <c r="M1" s="271"/>
      <c r="N1" s="271"/>
      <c r="O1" s="271"/>
      <c r="P1" s="271"/>
      <c r="Q1" s="271"/>
      <c r="R1" s="271"/>
      <c r="S1" s="271"/>
      <c r="T1" s="75"/>
      <c r="U1" s="75"/>
      <c r="V1" s="75"/>
      <c r="W1" s="75"/>
      <c r="X1" s="75"/>
    </row>
    <row r="2" spans="1:47" ht="38.25" customHeight="1" x14ac:dyDescent="0.25">
      <c r="A2" s="2"/>
      <c r="B2" s="7"/>
      <c r="C2" s="7"/>
      <c r="D2" s="7"/>
      <c r="E2" s="7"/>
      <c r="F2" s="7"/>
      <c r="G2" s="7"/>
      <c r="H2" s="7"/>
      <c r="I2" s="7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75"/>
      <c r="U2" s="75"/>
      <c r="V2" s="75"/>
      <c r="W2" s="75"/>
      <c r="X2" s="75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ht="10.5" customHeight="1" x14ac:dyDescent="0.25">
      <c r="A3" s="273" t="s">
        <v>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76"/>
      <c r="U3" s="76"/>
      <c r="V3" s="10"/>
    </row>
    <row r="4" spans="1:47" ht="15.75" hidden="1" x14ac:dyDescent="0.25">
      <c r="A4" s="259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7" ht="30" customHeight="1" x14ac:dyDescent="0.25">
      <c r="A5" s="272" t="s">
        <v>88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77"/>
      <c r="U5" s="77"/>
      <c r="V5" s="9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7" ht="0.75" customHeight="1" thickBot="1" x14ac:dyDescent="0.3">
      <c r="A6" s="3"/>
    </row>
    <row r="7" spans="1:47" ht="16.5" customHeight="1" thickBot="1" x14ac:dyDescent="0.3">
      <c r="A7" s="231" t="s">
        <v>2</v>
      </c>
      <c r="B7" s="231" t="s">
        <v>24</v>
      </c>
      <c r="C7" s="231" t="s">
        <v>3</v>
      </c>
      <c r="D7" s="231" t="s">
        <v>4</v>
      </c>
      <c r="E7" s="231" t="s">
        <v>25</v>
      </c>
      <c r="F7" s="251" t="s">
        <v>5</v>
      </c>
      <c r="G7" s="252"/>
      <c r="H7" s="253"/>
      <c r="I7" s="240" t="s">
        <v>7</v>
      </c>
      <c r="J7" s="241"/>
      <c r="K7" s="241"/>
      <c r="L7" s="241"/>
      <c r="M7" s="241"/>
      <c r="N7" s="241"/>
      <c r="O7" s="241"/>
      <c r="P7" s="241"/>
      <c r="Q7" s="241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3"/>
      <c r="AS7" s="231" t="s">
        <v>8</v>
      </c>
      <c r="AT7" s="233" t="s">
        <v>9</v>
      </c>
    </row>
    <row r="8" spans="1:47" ht="15.75" thickBot="1" x14ac:dyDescent="0.3">
      <c r="A8" s="265"/>
      <c r="B8" s="249"/>
      <c r="C8" s="265"/>
      <c r="D8" s="265"/>
      <c r="E8" s="249"/>
      <c r="F8" s="254" t="s">
        <v>6</v>
      </c>
      <c r="G8" s="255"/>
      <c r="H8" s="256"/>
      <c r="I8" s="240" t="s">
        <v>10</v>
      </c>
      <c r="J8" s="241"/>
      <c r="K8" s="246"/>
      <c r="L8" s="240" t="s">
        <v>26</v>
      </c>
      <c r="M8" s="241"/>
      <c r="N8" s="246"/>
      <c r="O8" s="240" t="s">
        <v>27</v>
      </c>
      <c r="P8" s="241"/>
      <c r="Q8" s="246"/>
      <c r="R8" s="240" t="s">
        <v>28</v>
      </c>
      <c r="S8" s="241"/>
      <c r="T8" s="246"/>
      <c r="U8" s="240" t="s">
        <v>29</v>
      </c>
      <c r="V8" s="241"/>
      <c r="W8" s="246"/>
      <c r="X8" s="240" t="s">
        <v>30</v>
      </c>
      <c r="Y8" s="241"/>
      <c r="Z8" s="246"/>
      <c r="AA8" s="240" t="s">
        <v>31</v>
      </c>
      <c r="AB8" s="241"/>
      <c r="AC8" s="246"/>
      <c r="AD8" s="240" t="s">
        <v>32</v>
      </c>
      <c r="AE8" s="241"/>
      <c r="AF8" s="246"/>
      <c r="AG8" s="240" t="s">
        <v>33</v>
      </c>
      <c r="AH8" s="241"/>
      <c r="AI8" s="246"/>
      <c r="AJ8" s="240" t="s">
        <v>34</v>
      </c>
      <c r="AK8" s="241"/>
      <c r="AL8" s="246"/>
      <c r="AM8" s="240" t="s">
        <v>35</v>
      </c>
      <c r="AN8" s="241"/>
      <c r="AO8" s="246"/>
      <c r="AP8" s="240" t="s">
        <v>11</v>
      </c>
      <c r="AQ8" s="241"/>
      <c r="AR8" s="246"/>
      <c r="AS8" s="265"/>
      <c r="AT8" s="266"/>
    </row>
    <row r="9" spans="1:47" x14ac:dyDescent="0.25">
      <c r="A9" s="265"/>
      <c r="B9" s="249"/>
      <c r="C9" s="265"/>
      <c r="D9" s="265"/>
      <c r="E9" s="249"/>
      <c r="F9" s="265" t="s">
        <v>12</v>
      </c>
      <c r="G9" s="265" t="s">
        <v>13</v>
      </c>
      <c r="H9" s="266" t="s">
        <v>14</v>
      </c>
      <c r="I9" s="238" t="s">
        <v>12</v>
      </c>
      <c r="J9" s="231" t="s">
        <v>13</v>
      </c>
      <c r="K9" s="233" t="s">
        <v>14</v>
      </c>
      <c r="L9" s="238" t="s">
        <v>12</v>
      </c>
      <c r="M9" s="231" t="s">
        <v>13</v>
      </c>
      <c r="N9" s="233" t="s">
        <v>14</v>
      </c>
      <c r="O9" s="238" t="s">
        <v>12</v>
      </c>
      <c r="P9" s="231" t="s">
        <v>13</v>
      </c>
      <c r="Q9" s="233" t="s">
        <v>14</v>
      </c>
      <c r="R9" s="238" t="s">
        <v>12</v>
      </c>
      <c r="S9" s="231" t="s">
        <v>13</v>
      </c>
      <c r="T9" s="233" t="s">
        <v>14</v>
      </c>
      <c r="U9" s="238" t="s">
        <v>12</v>
      </c>
      <c r="V9" s="231" t="s">
        <v>13</v>
      </c>
      <c r="W9" s="233" t="s">
        <v>14</v>
      </c>
      <c r="X9" s="238" t="s">
        <v>12</v>
      </c>
      <c r="Y9" s="231" t="s">
        <v>13</v>
      </c>
      <c r="Z9" s="233" t="s">
        <v>14</v>
      </c>
      <c r="AA9" s="238" t="s">
        <v>12</v>
      </c>
      <c r="AB9" s="231" t="s">
        <v>13</v>
      </c>
      <c r="AC9" s="233" t="s">
        <v>14</v>
      </c>
      <c r="AD9" s="238" t="s">
        <v>12</v>
      </c>
      <c r="AE9" s="231" t="s">
        <v>13</v>
      </c>
      <c r="AF9" s="233" t="s">
        <v>14</v>
      </c>
      <c r="AG9" s="238" t="s">
        <v>12</v>
      </c>
      <c r="AH9" s="231" t="s">
        <v>13</v>
      </c>
      <c r="AI9" s="233" t="s">
        <v>14</v>
      </c>
      <c r="AJ9" s="238" t="s">
        <v>12</v>
      </c>
      <c r="AK9" s="231" t="s">
        <v>13</v>
      </c>
      <c r="AL9" s="233" t="s">
        <v>14</v>
      </c>
      <c r="AM9" s="238" t="s">
        <v>12</v>
      </c>
      <c r="AN9" s="231" t="s">
        <v>13</v>
      </c>
      <c r="AO9" s="233" t="s">
        <v>14</v>
      </c>
      <c r="AP9" s="238" t="s">
        <v>12</v>
      </c>
      <c r="AQ9" s="231" t="s">
        <v>13</v>
      </c>
      <c r="AR9" s="233" t="s">
        <v>14</v>
      </c>
      <c r="AS9" s="265"/>
      <c r="AT9" s="266"/>
    </row>
    <row r="10" spans="1:47" ht="18.75" customHeight="1" thickBot="1" x14ac:dyDescent="0.3">
      <c r="A10" s="232"/>
      <c r="B10" s="250"/>
      <c r="C10" s="232"/>
      <c r="D10" s="232"/>
      <c r="E10" s="250"/>
      <c r="F10" s="232"/>
      <c r="G10" s="232"/>
      <c r="H10" s="234"/>
      <c r="I10" s="239"/>
      <c r="J10" s="232"/>
      <c r="K10" s="234"/>
      <c r="L10" s="239"/>
      <c r="M10" s="232"/>
      <c r="N10" s="234"/>
      <c r="O10" s="239"/>
      <c r="P10" s="232"/>
      <c r="Q10" s="234"/>
      <c r="R10" s="239"/>
      <c r="S10" s="232"/>
      <c r="T10" s="234"/>
      <c r="U10" s="239"/>
      <c r="V10" s="232"/>
      <c r="W10" s="234"/>
      <c r="X10" s="239"/>
      <c r="Y10" s="232"/>
      <c r="Z10" s="234"/>
      <c r="AA10" s="239"/>
      <c r="AB10" s="232"/>
      <c r="AC10" s="234"/>
      <c r="AD10" s="239"/>
      <c r="AE10" s="232"/>
      <c r="AF10" s="234"/>
      <c r="AG10" s="239"/>
      <c r="AH10" s="232"/>
      <c r="AI10" s="234"/>
      <c r="AJ10" s="239"/>
      <c r="AK10" s="232"/>
      <c r="AL10" s="234"/>
      <c r="AM10" s="239"/>
      <c r="AN10" s="232"/>
      <c r="AO10" s="234"/>
      <c r="AP10" s="239"/>
      <c r="AQ10" s="232"/>
      <c r="AR10" s="234"/>
      <c r="AS10" s="232"/>
      <c r="AT10" s="234"/>
    </row>
    <row r="11" spans="1:47" ht="25.5" x14ac:dyDescent="0.25">
      <c r="A11" s="11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5">
        <v>7</v>
      </c>
      <c r="H11" s="12" t="s">
        <v>15</v>
      </c>
      <c r="I11" s="40">
        <v>9</v>
      </c>
      <c r="J11" s="12">
        <v>10</v>
      </c>
      <c r="K11" s="12">
        <v>11</v>
      </c>
      <c r="L11" s="40">
        <v>12</v>
      </c>
      <c r="M11" s="12">
        <v>13</v>
      </c>
      <c r="N11" s="12">
        <v>14</v>
      </c>
      <c r="O11" s="40">
        <v>15</v>
      </c>
      <c r="P11" s="12">
        <v>16</v>
      </c>
      <c r="Q11" s="12">
        <v>17</v>
      </c>
      <c r="R11" s="40">
        <v>18</v>
      </c>
      <c r="S11" s="12">
        <v>19</v>
      </c>
      <c r="T11" s="120">
        <v>20</v>
      </c>
      <c r="U11" s="40">
        <v>21</v>
      </c>
      <c r="V11" s="12">
        <v>22</v>
      </c>
      <c r="W11" s="54">
        <v>23</v>
      </c>
      <c r="X11" s="40">
        <v>24</v>
      </c>
      <c r="Y11" s="12">
        <v>25</v>
      </c>
      <c r="Z11" s="12">
        <v>26</v>
      </c>
      <c r="AA11" s="40">
        <v>27</v>
      </c>
      <c r="AB11" s="12">
        <v>28</v>
      </c>
      <c r="AC11" s="12">
        <v>29</v>
      </c>
      <c r="AD11" s="40">
        <v>30</v>
      </c>
      <c r="AE11" s="12">
        <v>31</v>
      </c>
      <c r="AF11" s="12">
        <v>32</v>
      </c>
      <c r="AG11" s="40">
        <v>33</v>
      </c>
      <c r="AH11" s="12">
        <v>34</v>
      </c>
      <c r="AI11" s="12">
        <v>35</v>
      </c>
      <c r="AJ11" s="40">
        <v>36</v>
      </c>
      <c r="AK11" s="12">
        <v>37</v>
      </c>
      <c r="AL11" s="12">
        <v>38</v>
      </c>
      <c r="AM11" s="40">
        <v>39</v>
      </c>
      <c r="AN11" s="12">
        <v>40</v>
      </c>
      <c r="AO11" s="12">
        <v>41</v>
      </c>
      <c r="AP11" s="40">
        <v>42</v>
      </c>
      <c r="AQ11" s="12">
        <v>43</v>
      </c>
      <c r="AR11" s="12">
        <v>44</v>
      </c>
      <c r="AS11" s="15">
        <v>45</v>
      </c>
      <c r="AT11" s="15">
        <v>46</v>
      </c>
    </row>
    <row r="12" spans="1:47" ht="11.25" customHeight="1" x14ac:dyDescent="0.25">
      <c r="A12" s="18"/>
      <c r="B12" s="16" t="s">
        <v>60</v>
      </c>
      <c r="C12" s="13"/>
      <c r="D12" s="13"/>
      <c r="E12" s="13"/>
      <c r="F12" s="43"/>
      <c r="G12" s="13"/>
      <c r="H12" s="13"/>
      <c r="I12" s="41"/>
      <c r="J12" s="13"/>
      <c r="K12" s="13"/>
      <c r="L12" s="41"/>
      <c r="M12" s="13"/>
      <c r="N12" s="13"/>
      <c r="O12" s="41"/>
      <c r="P12" s="13"/>
      <c r="Q12" s="13"/>
      <c r="R12" s="41"/>
      <c r="S12" s="13"/>
      <c r="T12" s="119"/>
      <c r="U12" s="41"/>
      <c r="V12" s="13"/>
      <c r="W12" s="55"/>
      <c r="X12" s="41"/>
      <c r="Y12" s="13"/>
      <c r="Z12" s="13"/>
      <c r="AA12" s="41"/>
      <c r="AB12" s="13"/>
      <c r="AC12" s="13"/>
      <c r="AD12" s="41"/>
      <c r="AE12" s="13"/>
      <c r="AF12" s="13"/>
      <c r="AG12" s="41"/>
      <c r="AH12" s="13"/>
      <c r="AI12" s="13"/>
      <c r="AJ12" s="41"/>
      <c r="AK12" s="13"/>
      <c r="AL12" s="13"/>
      <c r="AM12" s="41"/>
      <c r="AN12" s="13"/>
      <c r="AO12" s="13"/>
      <c r="AP12" s="41"/>
      <c r="AQ12" s="13"/>
      <c r="AR12" s="13"/>
      <c r="AS12" s="13"/>
      <c r="AT12" s="13"/>
    </row>
    <row r="13" spans="1:47" ht="12" customHeight="1" x14ac:dyDescent="0.25">
      <c r="A13" s="18"/>
      <c r="B13" s="17" t="s">
        <v>61</v>
      </c>
      <c r="C13" s="13"/>
      <c r="D13" s="13"/>
      <c r="E13" s="13"/>
      <c r="F13" s="13"/>
      <c r="G13" s="13"/>
      <c r="H13" s="13"/>
      <c r="I13" s="41"/>
      <c r="J13" s="13"/>
      <c r="K13" s="13"/>
      <c r="L13" s="41"/>
      <c r="M13" s="13"/>
      <c r="N13" s="13"/>
      <c r="O13" s="41"/>
      <c r="P13" s="13"/>
      <c r="Q13" s="13"/>
      <c r="R13" s="41"/>
      <c r="S13" s="13"/>
      <c r="T13" s="119"/>
      <c r="U13" s="41"/>
      <c r="V13" s="13"/>
      <c r="W13" s="55"/>
      <c r="X13" s="41"/>
      <c r="Y13" s="13"/>
      <c r="Z13" s="13"/>
      <c r="AA13" s="41"/>
      <c r="AB13" s="13"/>
      <c r="AC13" s="13"/>
      <c r="AD13" s="41"/>
      <c r="AE13" s="13"/>
      <c r="AF13" s="13"/>
      <c r="AG13" s="41"/>
      <c r="AH13" s="13"/>
      <c r="AI13" s="13"/>
      <c r="AJ13" s="41"/>
      <c r="AK13" s="13"/>
      <c r="AL13" s="13"/>
      <c r="AM13" s="41"/>
      <c r="AN13" s="13"/>
      <c r="AO13" s="13"/>
      <c r="AP13" s="41"/>
      <c r="AQ13" s="13"/>
      <c r="AR13" s="13"/>
      <c r="AS13" s="13"/>
      <c r="AT13" s="13"/>
    </row>
    <row r="14" spans="1:47" ht="12" customHeight="1" x14ac:dyDescent="0.25">
      <c r="A14" s="227"/>
      <c r="B14" s="218" t="s">
        <v>62</v>
      </c>
      <c r="C14" s="223" t="s">
        <v>85</v>
      </c>
      <c r="D14" s="13"/>
      <c r="E14" s="13" t="s">
        <v>56</v>
      </c>
      <c r="F14" s="43">
        <f>I14+L14+O14+R14+U14+X14+AA14+AD14+AG14+AJ14+AM14+AP14</f>
        <v>93441.400000000009</v>
      </c>
      <c r="G14" s="43">
        <f>J14+M14+P14+S14+V14+Y14+AB14+AE14+AH14+AK14+AN14+AQ14</f>
        <v>17689.800000000003</v>
      </c>
      <c r="H14" s="43">
        <f>G14/F14*100</f>
        <v>18.93143724302076</v>
      </c>
      <c r="I14" s="44">
        <f>I18+I31+I41+I45+I62</f>
        <v>6643.1</v>
      </c>
      <c r="J14" s="43">
        <f>J18+I31+I41+I45+I62</f>
        <v>1539.1</v>
      </c>
      <c r="K14" s="43">
        <f>J14/I14*100</f>
        <v>23.168400295042975</v>
      </c>
      <c r="L14" s="44">
        <f>L18+L31+L41+L45+L62</f>
        <v>4241</v>
      </c>
      <c r="M14" s="43">
        <f>M18+M31+M41+M45+M62</f>
        <v>6942.6</v>
      </c>
      <c r="N14" s="13">
        <f>M14/L14*100</f>
        <v>163.70195708559302</v>
      </c>
      <c r="O14" s="44">
        <f>O18+O31+O41+O49+O62</f>
        <v>2127.6000000000004</v>
      </c>
      <c r="P14" s="43">
        <f>P18+P31+P41+P45+P62</f>
        <v>4151.8999999999996</v>
      </c>
      <c r="Q14" s="13">
        <f>P14/O14*100</f>
        <v>195.14476405339346</v>
      </c>
      <c r="R14" s="44">
        <f>R18+R31+R41+R45+R62</f>
        <v>5568.5</v>
      </c>
      <c r="S14" s="43">
        <f>S18+S31+S41+S45+S62</f>
        <v>5056.2000000000007</v>
      </c>
      <c r="T14" s="119">
        <f>S14/R14*100</f>
        <v>90.800035916314997</v>
      </c>
      <c r="U14" s="44">
        <f>U18+U31+U41+U45+U62</f>
        <v>6570.7999999999993</v>
      </c>
      <c r="V14" s="43">
        <f>V18+V31+V41+V45+V62</f>
        <v>0</v>
      </c>
      <c r="W14" s="56">
        <v>0</v>
      </c>
      <c r="X14" s="44">
        <f>X18+X31+X41+X49+X62</f>
        <v>10648</v>
      </c>
      <c r="Y14" s="43">
        <f>Y18+Y31+Y41+Y45+Y62</f>
        <v>0</v>
      </c>
      <c r="Z14" s="43">
        <v>0</v>
      </c>
      <c r="AA14" s="44">
        <f>AA18+AA31+AA41+AA45+AA62</f>
        <v>15276.9</v>
      </c>
      <c r="AB14" s="43">
        <v>0</v>
      </c>
      <c r="AC14" s="43">
        <v>0</v>
      </c>
      <c r="AD14" s="44">
        <f>AD18+AD31+AD41+AD45+AD62</f>
        <v>13677.6</v>
      </c>
      <c r="AE14" s="43">
        <v>0</v>
      </c>
      <c r="AF14" s="43">
        <v>0</v>
      </c>
      <c r="AG14" s="44">
        <f>AG18+AG31+AG41+AG45+AG62</f>
        <v>11377.599999999999</v>
      </c>
      <c r="AH14" s="43">
        <v>0</v>
      </c>
      <c r="AI14" s="43">
        <v>0</v>
      </c>
      <c r="AJ14" s="44">
        <f>AJ18+AJ31+AJ41+AJ45+AJ62</f>
        <v>8512.6</v>
      </c>
      <c r="AK14" s="43">
        <v>0</v>
      </c>
      <c r="AL14" s="43">
        <v>0</v>
      </c>
      <c r="AM14" s="44">
        <f>AM18+AM31+AM41+AM45+AM62</f>
        <v>2985.8</v>
      </c>
      <c r="AN14" s="43">
        <v>0</v>
      </c>
      <c r="AO14" s="43">
        <v>0</v>
      </c>
      <c r="AP14" s="44">
        <f>AP18+AP31+AP41+AP45+AP62</f>
        <v>5811.9</v>
      </c>
      <c r="AQ14" s="43">
        <v>0</v>
      </c>
      <c r="AR14" s="43">
        <v>0</v>
      </c>
      <c r="AS14" s="13"/>
      <c r="AT14" s="13"/>
    </row>
    <row r="15" spans="1:47" ht="13.5" customHeight="1" x14ac:dyDescent="0.25">
      <c r="A15" s="230"/>
      <c r="B15" s="219"/>
      <c r="C15" s="224"/>
      <c r="D15" s="13"/>
      <c r="E15" s="13" t="s">
        <v>58</v>
      </c>
      <c r="F15" s="43">
        <f>AD15+AG15+AJ15+AM15+AP15</f>
        <v>2670</v>
      </c>
      <c r="G15" s="43">
        <f>AE15+AH15+AK15+AN15+AQ15</f>
        <v>0</v>
      </c>
      <c r="H15" s="43">
        <v>0</v>
      </c>
      <c r="I15" s="44">
        <v>0</v>
      </c>
      <c r="J15" s="43">
        <v>0</v>
      </c>
      <c r="K15" s="43">
        <v>0</v>
      </c>
      <c r="L15" s="44">
        <v>0</v>
      </c>
      <c r="M15" s="43">
        <v>0</v>
      </c>
      <c r="N15" s="43">
        <v>0</v>
      </c>
      <c r="O15" s="44">
        <v>0</v>
      </c>
      <c r="P15" s="43">
        <v>0</v>
      </c>
      <c r="Q15" s="43">
        <v>0</v>
      </c>
      <c r="R15" s="44">
        <v>0</v>
      </c>
      <c r="S15" s="43">
        <v>0</v>
      </c>
      <c r="T15" s="113">
        <v>0</v>
      </c>
      <c r="U15" s="44">
        <v>0</v>
      </c>
      <c r="V15" s="43">
        <v>0</v>
      </c>
      <c r="W15" s="56">
        <v>0</v>
      </c>
      <c r="X15" s="44">
        <v>0</v>
      </c>
      <c r="Y15" s="43">
        <v>0</v>
      </c>
      <c r="Z15" s="43">
        <v>0</v>
      </c>
      <c r="AA15" s="44">
        <v>0</v>
      </c>
      <c r="AB15" s="43">
        <v>0</v>
      </c>
      <c r="AC15" s="43">
        <v>0</v>
      </c>
      <c r="AD15" s="44">
        <f>AD19</f>
        <v>1335</v>
      </c>
      <c r="AE15" s="43">
        <v>0</v>
      </c>
      <c r="AF15" s="43">
        <v>0</v>
      </c>
      <c r="AG15" s="44">
        <v>0</v>
      </c>
      <c r="AH15" s="43">
        <v>0</v>
      </c>
      <c r="AI15" s="43">
        <v>0</v>
      </c>
      <c r="AJ15" s="44">
        <v>0</v>
      </c>
      <c r="AK15" s="43">
        <v>0</v>
      </c>
      <c r="AL15" s="43">
        <v>0</v>
      </c>
      <c r="AM15" s="44">
        <v>0</v>
      </c>
      <c r="AN15" s="43">
        <v>0</v>
      </c>
      <c r="AO15" s="43">
        <v>0</v>
      </c>
      <c r="AP15" s="44">
        <f>AP19</f>
        <v>1335</v>
      </c>
      <c r="AQ15" s="43">
        <v>0</v>
      </c>
      <c r="AR15" s="43">
        <v>0</v>
      </c>
      <c r="AS15" s="13"/>
      <c r="AT15" s="13"/>
    </row>
    <row r="16" spans="1:47" ht="24" customHeight="1" x14ac:dyDescent="0.25">
      <c r="A16" s="230"/>
      <c r="B16" s="219"/>
      <c r="C16" s="224"/>
      <c r="D16" s="13"/>
      <c r="E16" s="13" t="s">
        <v>57</v>
      </c>
      <c r="F16" s="43">
        <f>I16+L16+O16+R16+U16+X16+AA16+AD16+AG16+AJ16+AM16+AP16</f>
        <v>90771.400000000009</v>
      </c>
      <c r="G16" s="43">
        <f>J16+M16+P16+S16+V16+Y16+AB16+AE16+AH16+AK16+AN16+AQ16</f>
        <v>12633.6</v>
      </c>
      <c r="H16" s="43">
        <f>G16/F16*100</f>
        <v>13.918040263783526</v>
      </c>
      <c r="I16" s="44">
        <f>I20+I32+I42+I47+I63</f>
        <v>6643.1</v>
      </c>
      <c r="J16" s="43">
        <f>J20+J32+J42+J51+J63</f>
        <v>1539.1</v>
      </c>
      <c r="K16" s="43">
        <f>J16/I16*100</f>
        <v>23.168400295042975</v>
      </c>
      <c r="L16" s="44">
        <f>L20+L32+L42+L47+L63</f>
        <v>4241</v>
      </c>
      <c r="M16" s="43">
        <f>M20</f>
        <v>6942.6</v>
      </c>
      <c r="N16" s="13">
        <f>M16/L16*100</f>
        <v>163.70195708559302</v>
      </c>
      <c r="O16" s="44">
        <f>O20+O32+O42+O51+O63</f>
        <v>2127.6000000000004</v>
      </c>
      <c r="P16" s="43">
        <f>P20+P32+P42+P47+P63</f>
        <v>4151.8999999999996</v>
      </c>
      <c r="Q16" s="43">
        <v>0</v>
      </c>
      <c r="R16" s="44">
        <f>R20</f>
        <v>5568.5</v>
      </c>
      <c r="S16" s="43">
        <v>0</v>
      </c>
      <c r="T16" s="113">
        <f>S16/R16*100</f>
        <v>0</v>
      </c>
      <c r="U16" s="44">
        <f>U20+U32+U42+U47+U63</f>
        <v>6570.7999999999993</v>
      </c>
      <c r="V16" s="43">
        <f>V20+V32+V42+V47+V63</f>
        <v>0</v>
      </c>
      <c r="W16" s="56">
        <v>0</v>
      </c>
      <c r="X16" s="44">
        <f>X20+X32+X42+X47+X63</f>
        <v>10648</v>
      </c>
      <c r="Y16" s="43">
        <f>Y20+Y32+Y44+Y47+Y63</f>
        <v>0</v>
      </c>
      <c r="Z16" s="43">
        <v>0</v>
      </c>
      <c r="AA16" s="44">
        <f>AA20+AA32+AA42+AA47+AA63</f>
        <v>15276.9</v>
      </c>
      <c r="AB16" s="43">
        <v>0</v>
      </c>
      <c r="AC16" s="43">
        <v>0</v>
      </c>
      <c r="AD16" s="44">
        <f>AD20+AD32+AD42+AD47+AD63</f>
        <v>12342.6</v>
      </c>
      <c r="AE16" s="43">
        <v>0</v>
      </c>
      <c r="AF16" s="43">
        <v>0</v>
      </c>
      <c r="AG16" s="44">
        <f>AG20+AG32+AG47+AG63</f>
        <v>11377.599999999999</v>
      </c>
      <c r="AH16" s="43">
        <v>0</v>
      </c>
      <c r="AI16" s="43">
        <v>0</v>
      </c>
      <c r="AJ16" s="44">
        <f>AJ20+AJ32+AJ42+AJ47+AJ63</f>
        <v>8512.6</v>
      </c>
      <c r="AK16" s="43">
        <v>0</v>
      </c>
      <c r="AL16" s="43">
        <v>0</v>
      </c>
      <c r="AM16" s="44">
        <f>AM20+AM32+AM42+AM47+AM63</f>
        <v>2985.8</v>
      </c>
      <c r="AN16" s="43">
        <v>0</v>
      </c>
      <c r="AO16" s="43">
        <v>0</v>
      </c>
      <c r="AP16" s="44">
        <f>AP20+AP32+AP42+AP47+AP63</f>
        <v>4476.8999999999996</v>
      </c>
      <c r="AQ16" s="43">
        <v>0</v>
      </c>
      <c r="AR16" s="43">
        <v>0</v>
      </c>
      <c r="AS16" s="13"/>
      <c r="AT16" s="13"/>
    </row>
    <row r="17" spans="1:46" ht="14.25" customHeight="1" x14ac:dyDescent="0.25">
      <c r="A17" s="228"/>
      <c r="B17" s="220"/>
      <c r="C17" s="229"/>
      <c r="D17" s="13"/>
      <c r="E17" s="13" t="s">
        <v>59</v>
      </c>
      <c r="F17" s="43">
        <v>0</v>
      </c>
      <c r="G17" s="43">
        <v>0</v>
      </c>
      <c r="H17" s="43">
        <v>0</v>
      </c>
      <c r="I17" s="44">
        <v>0</v>
      </c>
      <c r="J17" s="43">
        <v>0</v>
      </c>
      <c r="K17" s="43">
        <v>0</v>
      </c>
      <c r="L17" s="44">
        <v>0</v>
      </c>
      <c r="M17" s="43">
        <v>0</v>
      </c>
      <c r="N17" s="43">
        <v>0</v>
      </c>
      <c r="O17" s="44">
        <v>0</v>
      </c>
      <c r="P17" s="43">
        <v>0</v>
      </c>
      <c r="Q17" s="43">
        <v>0</v>
      </c>
      <c r="R17" s="44">
        <v>0</v>
      </c>
      <c r="S17" s="43">
        <v>0</v>
      </c>
      <c r="T17" s="113">
        <v>0</v>
      </c>
      <c r="U17" s="44">
        <v>0</v>
      </c>
      <c r="V17" s="43">
        <v>0</v>
      </c>
      <c r="W17" s="56">
        <v>0</v>
      </c>
      <c r="X17" s="44">
        <v>0</v>
      </c>
      <c r="Y17" s="43">
        <v>0</v>
      </c>
      <c r="Z17" s="43">
        <v>0</v>
      </c>
      <c r="AA17" s="44">
        <v>0</v>
      </c>
      <c r="AB17" s="43">
        <v>0</v>
      </c>
      <c r="AC17" s="43">
        <v>0</v>
      </c>
      <c r="AD17" s="44">
        <v>0</v>
      </c>
      <c r="AE17" s="43">
        <v>0</v>
      </c>
      <c r="AF17" s="43">
        <v>0</v>
      </c>
      <c r="AG17" s="44">
        <v>0</v>
      </c>
      <c r="AH17" s="43">
        <v>0</v>
      </c>
      <c r="AI17" s="43">
        <v>0</v>
      </c>
      <c r="AJ17" s="44">
        <v>0</v>
      </c>
      <c r="AK17" s="43">
        <v>0</v>
      </c>
      <c r="AL17" s="43">
        <v>0</v>
      </c>
      <c r="AM17" s="44">
        <v>0</v>
      </c>
      <c r="AN17" s="43">
        <v>0</v>
      </c>
      <c r="AO17" s="43">
        <v>0</v>
      </c>
      <c r="AP17" s="44">
        <v>0</v>
      </c>
      <c r="AQ17" s="43">
        <v>0</v>
      </c>
      <c r="AR17" s="43">
        <v>0</v>
      </c>
      <c r="AS17" s="13"/>
      <c r="AT17" s="13"/>
    </row>
    <row r="18" spans="1:46" ht="12.75" customHeight="1" x14ac:dyDescent="0.25">
      <c r="A18" s="212" t="s">
        <v>16</v>
      </c>
      <c r="B18" s="214" t="s">
        <v>63</v>
      </c>
      <c r="C18" s="41"/>
      <c r="D18" s="41"/>
      <c r="E18" s="41" t="s">
        <v>56</v>
      </c>
      <c r="F18" s="44">
        <f t="shared" ref="F18:F28" si="0">I18+L18+O18+R18+U18+X18+AA18+AD18+AG18+AJ18+AM18+AP18</f>
        <v>59940.799999999996</v>
      </c>
      <c r="G18" s="44">
        <f t="shared" ref="G18:G28" si="1">J18+M18+P18+S18+V18+Y18+AB18+AE18+AH18+AK18+AN18+AQ18</f>
        <v>17677.7</v>
      </c>
      <c r="H18" s="44">
        <v>0</v>
      </c>
      <c r="I18" s="44">
        <f>I22+I25</f>
        <v>6643.1</v>
      </c>
      <c r="J18" s="44">
        <f>J22+J25</f>
        <v>1539.1</v>
      </c>
      <c r="K18" s="44">
        <v>0</v>
      </c>
      <c r="L18" s="44">
        <f>L22+L25</f>
        <v>4241</v>
      </c>
      <c r="M18" s="44">
        <f>M25+M31+M41+M45+M62</f>
        <v>6942.6</v>
      </c>
      <c r="N18" s="44">
        <f>M18/L18*100</f>
        <v>163.70195708559302</v>
      </c>
      <c r="O18" s="44">
        <f>O22+O25</f>
        <v>1993.1000000000001</v>
      </c>
      <c r="P18" s="44">
        <f>P22+P25</f>
        <v>4148.8999999999996</v>
      </c>
      <c r="Q18" s="44">
        <f>P18/O18*100</f>
        <v>208.16316291204652</v>
      </c>
      <c r="R18" s="44">
        <f>R22+R25</f>
        <v>5568.5</v>
      </c>
      <c r="S18" s="44">
        <f>S22+S25</f>
        <v>5047.1000000000004</v>
      </c>
      <c r="T18" s="44">
        <f>S18/R18*100</f>
        <v>90.63661668312831</v>
      </c>
      <c r="U18" s="41">
        <f>U22+U25</f>
        <v>4339.8999999999996</v>
      </c>
      <c r="V18" s="44">
        <v>0</v>
      </c>
      <c r="W18" s="44">
        <v>0</v>
      </c>
      <c r="X18" s="44">
        <f>X22+X25</f>
        <v>4474.6000000000004</v>
      </c>
      <c r="Y18" s="44">
        <v>0</v>
      </c>
      <c r="Z18" s="44">
        <v>0</v>
      </c>
      <c r="AA18" s="44">
        <f>AA22+AA25</f>
        <v>6224.5</v>
      </c>
      <c r="AB18" s="44">
        <v>0</v>
      </c>
      <c r="AC18" s="44">
        <v>0</v>
      </c>
      <c r="AD18" s="44">
        <f>AD22+AD25</f>
        <v>5486.1</v>
      </c>
      <c r="AE18" s="44">
        <v>0</v>
      </c>
      <c r="AF18" s="44">
        <v>0</v>
      </c>
      <c r="AG18" s="41">
        <f>AG22+AG25</f>
        <v>3759.7</v>
      </c>
      <c r="AH18" s="44">
        <v>0</v>
      </c>
      <c r="AI18" s="44">
        <v>0</v>
      </c>
      <c r="AJ18" s="41">
        <f>AJ22+AJ25</f>
        <v>8512.6</v>
      </c>
      <c r="AK18" s="44">
        <v>0</v>
      </c>
      <c r="AL18" s="44">
        <v>0</v>
      </c>
      <c r="AM18" s="44">
        <f>AM22+AM25</f>
        <v>2985.8</v>
      </c>
      <c r="AN18" s="44">
        <v>0</v>
      </c>
      <c r="AO18" s="44">
        <v>0</v>
      </c>
      <c r="AP18" s="44">
        <f>AP22+AP25</f>
        <v>5711.9</v>
      </c>
      <c r="AQ18" s="44">
        <v>0</v>
      </c>
      <c r="AR18" s="44">
        <v>0</v>
      </c>
      <c r="AS18" s="13"/>
      <c r="AT18" s="13"/>
    </row>
    <row r="19" spans="1:46" ht="27" customHeight="1" x14ac:dyDescent="0.25">
      <c r="A19" s="235"/>
      <c r="B19" s="236"/>
      <c r="C19" s="70" t="s">
        <v>66</v>
      </c>
      <c r="D19" s="41"/>
      <c r="E19" s="41" t="s">
        <v>58</v>
      </c>
      <c r="F19" s="44">
        <f t="shared" si="0"/>
        <v>2670</v>
      </c>
      <c r="G19" s="44">
        <f t="shared" si="1"/>
        <v>0</v>
      </c>
      <c r="H19" s="44">
        <v>0</v>
      </c>
      <c r="I19" s="41"/>
      <c r="J19" s="44">
        <v>0</v>
      </c>
      <c r="K19" s="44">
        <v>0</v>
      </c>
      <c r="L19" s="41"/>
      <c r="M19" s="44">
        <v>0</v>
      </c>
      <c r="N19" s="44">
        <v>0</v>
      </c>
      <c r="O19" s="41"/>
      <c r="P19" s="44">
        <v>0</v>
      </c>
      <c r="Q19" s="44">
        <v>0</v>
      </c>
      <c r="R19" s="41"/>
      <c r="S19" s="44">
        <v>0</v>
      </c>
      <c r="T19" s="44">
        <v>0</v>
      </c>
      <c r="U19" s="41"/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f>AD23</f>
        <v>1335</v>
      </c>
      <c r="AE19" s="44">
        <v>0</v>
      </c>
      <c r="AF19" s="44">
        <v>0</v>
      </c>
      <c r="AG19" s="41"/>
      <c r="AH19" s="44">
        <v>0</v>
      </c>
      <c r="AI19" s="44">
        <v>0</v>
      </c>
      <c r="AJ19" s="44">
        <v>0</v>
      </c>
      <c r="AK19" s="44">
        <v>0</v>
      </c>
      <c r="AL19" s="44">
        <v>0</v>
      </c>
      <c r="AM19" s="44">
        <v>0</v>
      </c>
      <c r="AN19" s="44">
        <v>0</v>
      </c>
      <c r="AO19" s="44">
        <v>0</v>
      </c>
      <c r="AP19" s="44">
        <f>AP23</f>
        <v>1335</v>
      </c>
      <c r="AQ19" s="44">
        <v>0</v>
      </c>
      <c r="AR19" s="44">
        <v>0</v>
      </c>
      <c r="AS19" s="13"/>
      <c r="AT19" s="13"/>
    </row>
    <row r="20" spans="1:46" ht="24" customHeight="1" x14ac:dyDescent="0.25">
      <c r="A20" s="235"/>
      <c r="B20" s="236"/>
      <c r="C20" s="71" t="s">
        <v>41</v>
      </c>
      <c r="D20" s="41" t="s">
        <v>17</v>
      </c>
      <c r="E20" s="41" t="s">
        <v>57</v>
      </c>
      <c r="F20" s="44">
        <f t="shared" si="0"/>
        <v>57270.799999999996</v>
      </c>
      <c r="G20" s="44">
        <f t="shared" si="1"/>
        <v>17677.7</v>
      </c>
      <c r="H20" s="44">
        <v>0</v>
      </c>
      <c r="I20" s="44">
        <f>I24+I26</f>
        <v>6643.1</v>
      </c>
      <c r="J20" s="44">
        <f>J26</f>
        <v>1539.1</v>
      </c>
      <c r="K20" s="44">
        <v>0</v>
      </c>
      <c r="L20" s="44">
        <f>L24+L26</f>
        <v>4241</v>
      </c>
      <c r="M20" s="44">
        <f>M24+M26</f>
        <v>6942.6</v>
      </c>
      <c r="N20" s="44">
        <f>M20/L20*100</f>
        <v>163.70195708559302</v>
      </c>
      <c r="O20" s="44">
        <f>O24+O26</f>
        <v>1993.1000000000001</v>
      </c>
      <c r="P20" s="44">
        <f>P24+P26</f>
        <v>4148.8999999999996</v>
      </c>
      <c r="Q20" s="44">
        <f>P20/O20*100</f>
        <v>208.16316291204652</v>
      </c>
      <c r="R20" s="44">
        <f>R24+R26</f>
        <v>5568.5</v>
      </c>
      <c r="S20" s="44">
        <f>S24+S26</f>
        <v>5047.1000000000004</v>
      </c>
      <c r="T20" s="44">
        <f>S20/R20*100</f>
        <v>90.63661668312831</v>
      </c>
      <c r="U20" s="44">
        <f>U24+U26</f>
        <v>4339.8999999999996</v>
      </c>
      <c r="V20" s="44">
        <v>0</v>
      </c>
      <c r="W20" s="44">
        <v>0</v>
      </c>
      <c r="X20" s="44">
        <f>X24+X26</f>
        <v>4474.6000000000004</v>
      </c>
      <c r="Y20" s="44">
        <v>0</v>
      </c>
      <c r="Z20" s="44">
        <v>0</v>
      </c>
      <c r="AA20" s="44">
        <f>AA24+AA26</f>
        <v>6224.5</v>
      </c>
      <c r="AB20" s="44">
        <v>0</v>
      </c>
      <c r="AC20" s="44">
        <v>0</v>
      </c>
      <c r="AD20" s="44">
        <f>AD24+AD26</f>
        <v>4151.1000000000004</v>
      </c>
      <c r="AE20" s="44">
        <v>0</v>
      </c>
      <c r="AF20" s="44">
        <v>0</v>
      </c>
      <c r="AG20" s="41">
        <f>AG24+AG26</f>
        <v>3759.7</v>
      </c>
      <c r="AH20" s="44">
        <v>0</v>
      </c>
      <c r="AI20" s="44">
        <v>0</v>
      </c>
      <c r="AJ20" s="41">
        <f>AJ24+AJ26</f>
        <v>8512.6</v>
      </c>
      <c r="AK20" s="44">
        <v>0</v>
      </c>
      <c r="AL20" s="44">
        <v>0</v>
      </c>
      <c r="AM20" s="44">
        <f>AM24+AM26</f>
        <v>2985.8</v>
      </c>
      <c r="AN20" s="44">
        <v>0</v>
      </c>
      <c r="AO20" s="44">
        <v>0</v>
      </c>
      <c r="AP20" s="44">
        <f>AP24+AP26</f>
        <v>4376.8999999999996</v>
      </c>
      <c r="AQ20" s="44">
        <v>0</v>
      </c>
      <c r="AR20" s="44">
        <v>0</v>
      </c>
      <c r="AS20" s="13"/>
      <c r="AT20" s="13"/>
    </row>
    <row r="21" spans="1:46" ht="15.75" customHeight="1" x14ac:dyDescent="0.25">
      <c r="A21" s="213"/>
      <c r="B21" s="215"/>
      <c r="C21" s="72"/>
      <c r="D21" s="41"/>
      <c r="E21" s="41" t="s">
        <v>59</v>
      </c>
      <c r="F21" s="44">
        <f t="shared" si="0"/>
        <v>0</v>
      </c>
      <c r="G21" s="44">
        <f t="shared" si="1"/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4">
        <v>0</v>
      </c>
      <c r="AP21" s="44">
        <v>0</v>
      </c>
      <c r="AQ21" s="44">
        <v>0</v>
      </c>
      <c r="AR21" s="44">
        <v>0</v>
      </c>
      <c r="AS21" s="13"/>
      <c r="AT21" s="13"/>
    </row>
    <row r="22" spans="1:46" x14ac:dyDescent="0.25">
      <c r="A22" s="227" t="s">
        <v>17</v>
      </c>
      <c r="B22" s="218" t="s">
        <v>89</v>
      </c>
      <c r="C22" s="223" t="s">
        <v>66</v>
      </c>
      <c r="D22" s="13"/>
      <c r="E22" s="13" t="s">
        <v>56</v>
      </c>
      <c r="F22" s="43">
        <f t="shared" si="0"/>
        <v>6622</v>
      </c>
      <c r="G22" s="43">
        <f t="shared" si="1"/>
        <v>0</v>
      </c>
      <c r="H22" s="43">
        <v>0</v>
      </c>
      <c r="I22" s="44">
        <v>0</v>
      </c>
      <c r="J22" s="43">
        <v>0</v>
      </c>
      <c r="K22" s="43">
        <v>0</v>
      </c>
      <c r="L22" s="44">
        <v>0</v>
      </c>
      <c r="M22" s="43">
        <v>0</v>
      </c>
      <c r="N22" s="43">
        <v>0</v>
      </c>
      <c r="O22" s="44">
        <v>0</v>
      </c>
      <c r="P22" s="43">
        <v>0</v>
      </c>
      <c r="Q22" s="43">
        <v>0</v>
      </c>
      <c r="R22" s="44">
        <v>0</v>
      </c>
      <c r="S22" s="43">
        <v>0</v>
      </c>
      <c r="T22" s="113">
        <v>0</v>
      </c>
      <c r="U22" s="41">
        <v>98.4</v>
      </c>
      <c r="V22" s="43">
        <v>0</v>
      </c>
      <c r="W22" s="56">
        <v>0</v>
      </c>
      <c r="X22" s="44">
        <v>0</v>
      </c>
      <c r="Y22" s="43">
        <v>0</v>
      </c>
      <c r="Z22" s="43">
        <v>0</v>
      </c>
      <c r="AA22" s="44">
        <v>0</v>
      </c>
      <c r="AB22" s="43">
        <v>0</v>
      </c>
      <c r="AC22" s="43">
        <v>0</v>
      </c>
      <c r="AD22" s="44">
        <v>1500</v>
      </c>
      <c r="AE22" s="43">
        <v>0</v>
      </c>
      <c r="AF22" s="43">
        <v>0</v>
      </c>
      <c r="AG22" s="41">
        <v>486.2</v>
      </c>
      <c r="AH22" s="43">
        <v>0</v>
      </c>
      <c r="AI22" s="43">
        <v>0</v>
      </c>
      <c r="AJ22" s="41">
        <v>3037.4</v>
      </c>
      <c r="AK22" s="43">
        <v>0</v>
      </c>
      <c r="AL22" s="43">
        <v>0</v>
      </c>
      <c r="AM22" s="44">
        <v>0</v>
      </c>
      <c r="AN22" s="43">
        <v>0</v>
      </c>
      <c r="AO22" s="43">
        <v>0</v>
      </c>
      <c r="AP22" s="44">
        <f>AP23+AP24</f>
        <v>1500</v>
      </c>
      <c r="AQ22" s="43">
        <v>0</v>
      </c>
      <c r="AR22" s="43">
        <v>0</v>
      </c>
      <c r="AS22" s="13"/>
      <c r="AT22" s="13"/>
    </row>
    <row r="23" spans="1:46" ht="15.75" customHeight="1" x14ac:dyDescent="0.25">
      <c r="A23" s="230"/>
      <c r="B23" s="219"/>
      <c r="C23" s="224"/>
      <c r="D23" s="13"/>
      <c r="E23" s="13" t="s">
        <v>58</v>
      </c>
      <c r="F23" s="43">
        <f t="shared" si="0"/>
        <v>2670</v>
      </c>
      <c r="G23" s="43">
        <f t="shared" si="1"/>
        <v>0</v>
      </c>
      <c r="H23" s="43">
        <v>0</v>
      </c>
      <c r="I23" s="44">
        <v>0</v>
      </c>
      <c r="J23" s="43">
        <v>0</v>
      </c>
      <c r="K23" s="43">
        <v>0</v>
      </c>
      <c r="L23" s="44">
        <v>0</v>
      </c>
      <c r="M23" s="43">
        <v>0</v>
      </c>
      <c r="N23" s="43">
        <v>0</v>
      </c>
      <c r="O23" s="44">
        <v>0</v>
      </c>
      <c r="P23" s="43">
        <v>0</v>
      </c>
      <c r="Q23" s="43">
        <v>0</v>
      </c>
      <c r="R23" s="44">
        <v>0</v>
      </c>
      <c r="S23" s="43">
        <v>0</v>
      </c>
      <c r="T23" s="113">
        <v>0</v>
      </c>
      <c r="U23" s="41"/>
      <c r="V23" s="43">
        <v>0</v>
      </c>
      <c r="W23" s="56">
        <v>0</v>
      </c>
      <c r="X23" s="44">
        <v>0</v>
      </c>
      <c r="Y23" s="43">
        <v>0</v>
      </c>
      <c r="Z23" s="43">
        <v>0</v>
      </c>
      <c r="AA23" s="44">
        <v>0</v>
      </c>
      <c r="AB23" s="43">
        <v>0</v>
      </c>
      <c r="AC23" s="43">
        <v>0</v>
      </c>
      <c r="AD23" s="44">
        <v>1335</v>
      </c>
      <c r="AE23" s="43">
        <v>0</v>
      </c>
      <c r="AF23" s="43">
        <v>0</v>
      </c>
      <c r="AG23" s="44">
        <v>0</v>
      </c>
      <c r="AH23" s="43">
        <v>0</v>
      </c>
      <c r="AI23" s="43">
        <v>0</v>
      </c>
      <c r="AJ23" s="44">
        <v>0</v>
      </c>
      <c r="AK23" s="43">
        <v>0</v>
      </c>
      <c r="AL23" s="43">
        <v>0</v>
      </c>
      <c r="AM23" s="44">
        <v>0</v>
      </c>
      <c r="AN23" s="43">
        <v>0</v>
      </c>
      <c r="AO23" s="43">
        <v>0</v>
      </c>
      <c r="AP23" s="44">
        <v>1335</v>
      </c>
      <c r="AQ23" s="43">
        <v>0</v>
      </c>
      <c r="AR23" s="43">
        <v>0</v>
      </c>
      <c r="AS23" s="13"/>
      <c r="AT23" s="13"/>
    </row>
    <row r="24" spans="1:46" ht="27" customHeight="1" x14ac:dyDescent="0.25">
      <c r="A24" s="228"/>
      <c r="B24" s="220"/>
      <c r="C24" s="229"/>
      <c r="D24" s="13" t="s">
        <v>17</v>
      </c>
      <c r="E24" s="13" t="s">
        <v>57</v>
      </c>
      <c r="F24" s="43">
        <f t="shared" si="0"/>
        <v>3952</v>
      </c>
      <c r="G24" s="43">
        <f t="shared" si="1"/>
        <v>0</v>
      </c>
      <c r="H24" s="43">
        <v>0</v>
      </c>
      <c r="I24" s="44">
        <v>0</v>
      </c>
      <c r="J24" s="43">
        <v>0</v>
      </c>
      <c r="K24" s="43">
        <v>0</v>
      </c>
      <c r="L24" s="44">
        <v>0</v>
      </c>
      <c r="M24" s="43">
        <v>0</v>
      </c>
      <c r="N24" s="43">
        <v>0</v>
      </c>
      <c r="O24" s="44">
        <v>0</v>
      </c>
      <c r="P24" s="43">
        <v>0</v>
      </c>
      <c r="Q24" s="43">
        <v>0</v>
      </c>
      <c r="R24" s="44">
        <v>0</v>
      </c>
      <c r="S24" s="43">
        <v>0</v>
      </c>
      <c r="T24" s="113">
        <v>0</v>
      </c>
      <c r="U24" s="41">
        <v>98.4</v>
      </c>
      <c r="V24" s="43">
        <v>0</v>
      </c>
      <c r="W24" s="56">
        <v>0</v>
      </c>
      <c r="X24" s="44">
        <v>0</v>
      </c>
      <c r="Y24" s="43">
        <v>0</v>
      </c>
      <c r="Z24" s="43">
        <v>0</v>
      </c>
      <c r="AA24" s="44">
        <v>0</v>
      </c>
      <c r="AB24" s="43">
        <v>0</v>
      </c>
      <c r="AC24" s="43">
        <v>0</v>
      </c>
      <c r="AD24" s="44">
        <v>165</v>
      </c>
      <c r="AE24" s="43">
        <v>0</v>
      </c>
      <c r="AF24" s="43">
        <v>0</v>
      </c>
      <c r="AG24" s="41">
        <v>486.2</v>
      </c>
      <c r="AH24" s="43">
        <v>0</v>
      </c>
      <c r="AI24" s="43">
        <v>0</v>
      </c>
      <c r="AJ24" s="41">
        <v>3037.4</v>
      </c>
      <c r="AK24" s="43">
        <v>0</v>
      </c>
      <c r="AL24" s="43">
        <v>0</v>
      </c>
      <c r="AM24" s="44">
        <v>0</v>
      </c>
      <c r="AN24" s="43">
        <v>0</v>
      </c>
      <c r="AO24" s="43">
        <v>0</v>
      </c>
      <c r="AP24" s="44">
        <v>165</v>
      </c>
      <c r="AQ24" s="43">
        <v>0</v>
      </c>
      <c r="AR24" s="43">
        <v>0</v>
      </c>
      <c r="AS24" s="13"/>
      <c r="AT24" s="13"/>
    </row>
    <row r="25" spans="1:46" ht="12.75" customHeight="1" x14ac:dyDescent="0.25">
      <c r="A25" s="227" t="s">
        <v>64</v>
      </c>
      <c r="B25" s="218" t="s">
        <v>90</v>
      </c>
      <c r="C25" s="223" t="s">
        <v>85</v>
      </c>
      <c r="D25" s="13"/>
      <c r="E25" s="13" t="s">
        <v>56</v>
      </c>
      <c r="F25" s="43">
        <f t="shared" si="0"/>
        <v>53318.8</v>
      </c>
      <c r="G25" s="43">
        <f t="shared" si="1"/>
        <v>17677.7</v>
      </c>
      <c r="H25" s="43">
        <f>G25/F25*100</f>
        <v>33.154722161789088</v>
      </c>
      <c r="I25" s="44">
        <f>I27+I29</f>
        <v>6643.1</v>
      </c>
      <c r="J25" s="13">
        <f>J27+J29</f>
        <v>1539.1</v>
      </c>
      <c r="K25" s="13"/>
      <c r="L25" s="44">
        <f>L27+L29</f>
        <v>4241</v>
      </c>
      <c r="M25" s="19">
        <f>M27+M29</f>
        <v>6942.6</v>
      </c>
      <c r="N25" s="13">
        <f>M25/L25*100</f>
        <v>163.70195708559302</v>
      </c>
      <c r="O25" s="44">
        <f>O27+O29</f>
        <v>1993.1000000000001</v>
      </c>
      <c r="P25" s="13">
        <f>P27+P29</f>
        <v>4148.8999999999996</v>
      </c>
      <c r="Q25" s="13">
        <f>P25/O25*100</f>
        <v>208.16316291204652</v>
      </c>
      <c r="R25" s="41">
        <f>R27+R29</f>
        <v>5568.5</v>
      </c>
      <c r="S25" s="13">
        <f>S27+S29</f>
        <v>5047.1000000000004</v>
      </c>
      <c r="T25" s="113">
        <f>S25/R25*100</f>
        <v>90.63661668312831</v>
      </c>
      <c r="U25" s="41">
        <f>U27+U29</f>
        <v>4241.5</v>
      </c>
      <c r="V25" s="43">
        <v>0</v>
      </c>
      <c r="W25" s="56">
        <v>0</v>
      </c>
      <c r="X25" s="41">
        <f>X27+X29</f>
        <v>4474.6000000000004</v>
      </c>
      <c r="Y25" s="43">
        <v>0</v>
      </c>
      <c r="Z25" s="43">
        <v>0</v>
      </c>
      <c r="AA25" s="41">
        <f>AA27+AA29</f>
        <v>6224.5</v>
      </c>
      <c r="AB25" s="43">
        <v>0</v>
      </c>
      <c r="AC25" s="43">
        <v>0</v>
      </c>
      <c r="AD25" s="44">
        <f>AD27+AD29</f>
        <v>3986.1</v>
      </c>
      <c r="AE25" s="43">
        <v>0</v>
      </c>
      <c r="AF25" s="43">
        <v>0</v>
      </c>
      <c r="AG25" s="41">
        <f>AG27+AG29</f>
        <v>3273.5</v>
      </c>
      <c r="AH25" s="43">
        <v>0</v>
      </c>
      <c r="AI25" s="43">
        <v>0</v>
      </c>
      <c r="AJ25" s="41">
        <f>AJ27+AJ29</f>
        <v>5475.2</v>
      </c>
      <c r="AK25" s="43">
        <v>0</v>
      </c>
      <c r="AL25" s="43">
        <v>0</v>
      </c>
      <c r="AM25" s="41">
        <f>AM27+AM29</f>
        <v>2985.8</v>
      </c>
      <c r="AN25" s="43">
        <v>0</v>
      </c>
      <c r="AO25" s="43">
        <v>0</v>
      </c>
      <c r="AP25" s="44">
        <f>AP27+AP29</f>
        <v>4211.8999999999996</v>
      </c>
      <c r="AQ25" s="43">
        <v>0</v>
      </c>
      <c r="AR25" s="43">
        <v>0</v>
      </c>
      <c r="AS25" s="13"/>
      <c r="AT25" s="13"/>
    </row>
    <row r="26" spans="1:46" ht="51" customHeight="1" x14ac:dyDescent="0.25">
      <c r="A26" s="228"/>
      <c r="B26" s="220"/>
      <c r="C26" s="229"/>
      <c r="D26" s="13"/>
      <c r="E26" s="13" t="s">
        <v>57</v>
      </c>
      <c r="F26" s="43">
        <f t="shared" si="0"/>
        <v>53318.8</v>
      </c>
      <c r="G26" s="43">
        <f t="shared" si="1"/>
        <v>17677.7</v>
      </c>
      <c r="H26" s="43">
        <f>G26/F26*100</f>
        <v>33.154722161789088</v>
      </c>
      <c r="I26" s="44">
        <f>I28+I30</f>
        <v>6643.1</v>
      </c>
      <c r="J26" s="13">
        <f>J28+J30</f>
        <v>1539.1</v>
      </c>
      <c r="K26" s="13"/>
      <c r="L26" s="44">
        <f>L28+L30</f>
        <v>4241</v>
      </c>
      <c r="M26" s="13">
        <f>M28+M30</f>
        <v>6942.6</v>
      </c>
      <c r="N26" s="13">
        <f>M26/L26*100</f>
        <v>163.70195708559302</v>
      </c>
      <c r="O26" s="44">
        <f>O28+O30</f>
        <v>1993.1000000000001</v>
      </c>
      <c r="P26" s="13">
        <f>P28+P30</f>
        <v>4148.8999999999996</v>
      </c>
      <c r="Q26" s="13">
        <f>P26/O26*100</f>
        <v>208.16316291204652</v>
      </c>
      <c r="R26" s="41">
        <f>R28+R30</f>
        <v>5568.5</v>
      </c>
      <c r="S26" s="13">
        <f>S28+S30</f>
        <v>5047.1000000000004</v>
      </c>
      <c r="T26" s="113">
        <f>S26/R26*100</f>
        <v>90.63661668312831</v>
      </c>
      <c r="U26" s="44">
        <f>U28+U30</f>
        <v>4241.5</v>
      </c>
      <c r="V26" s="43">
        <v>0</v>
      </c>
      <c r="W26" s="56">
        <v>0</v>
      </c>
      <c r="X26" s="41">
        <f>X28+X30</f>
        <v>4474.6000000000004</v>
      </c>
      <c r="Y26" s="43">
        <v>0</v>
      </c>
      <c r="Z26" s="43">
        <v>0</v>
      </c>
      <c r="AA26" s="41">
        <f>AA28+AA30</f>
        <v>6224.5</v>
      </c>
      <c r="AB26" s="43">
        <v>0</v>
      </c>
      <c r="AC26" s="43">
        <v>0</v>
      </c>
      <c r="AD26" s="44">
        <f>AD28+AD30</f>
        <v>3986.1</v>
      </c>
      <c r="AE26" s="43">
        <v>0</v>
      </c>
      <c r="AF26" s="43">
        <v>0</v>
      </c>
      <c r="AG26" s="41">
        <f>AG28+AG30</f>
        <v>3273.5</v>
      </c>
      <c r="AH26" s="43">
        <v>0</v>
      </c>
      <c r="AI26" s="43">
        <v>0</v>
      </c>
      <c r="AJ26" s="41">
        <f>AJ28+AJ30</f>
        <v>5475.2</v>
      </c>
      <c r="AK26" s="43">
        <v>0</v>
      </c>
      <c r="AL26" s="43">
        <v>0</v>
      </c>
      <c r="AM26" s="41">
        <f>AM28+AM30</f>
        <v>2985.8</v>
      </c>
      <c r="AN26" s="43">
        <v>0</v>
      </c>
      <c r="AO26" s="43">
        <v>0</v>
      </c>
      <c r="AP26" s="44">
        <f>AP28+AP30</f>
        <v>4211.8999999999996</v>
      </c>
      <c r="AQ26" s="43">
        <v>0</v>
      </c>
      <c r="AR26" s="43">
        <v>0</v>
      </c>
      <c r="AS26" s="13"/>
      <c r="AT26" s="210" t="s">
        <v>80</v>
      </c>
    </row>
    <row r="27" spans="1:46" ht="16.5" customHeight="1" x14ac:dyDescent="0.25">
      <c r="A27" s="247" t="s">
        <v>65</v>
      </c>
      <c r="B27" s="218" t="s">
        <v>91</v>
      </c>
      <c r="C27" s="223" t="s">
        <v>66</v>
      </c>
      <c r="D27" s="14"/>
      <c r="E27" s="13" t="s">
        <v>56</v>
      </c>
      <c r="F27" s="43">
        <f t="shared" si="0"/>
        <v>24802.600000000002</v>
      </c>
      <c r="G27" s="43">
        <f t="shared" si="1"/>
        <v>8251.2000000000007</v>
      </c>
      <c r="H27" s="43">
        <f>G27/F27*100</f>
        <v>33.267480022255732</v>
      </c>
      <c r="I27" s="44">
        <f>I28</f>
        <v>2989</v>
      </c>
      <c r="J27" s="13">
        <f>J28</f>
        <v>925.7</v>
      </c>
      <c r="K27" s="43">
        <f>J27/I27*100</f>
        <v>30.970224155235865</v>
      </c>
      <c r="L27" s="41">
        <f>L28</f>
        <v>1872.7</v>
      </c>
      <c r="M27" s="13">
        <f>M28</f>
        <v>3074.9</v>
      </c>
      <c r="N27" s="13">
        <f>M27/L27*100</f>
        <v>164.19608052544453</v>
      </c>
      <c r="O27" s="44">
        <f>O28</f>
        <v>1083.4000000000001</v>
      </c>
      <c r="P27" s="13">
        <f>P28</f>
        <v>1914.3</v>
      </c>
      <c r="Q27" s="13">
        <f>P27/O27*100</f>
        <v>176.69374192357392</v>
      </c>
      <c r="R27" s="41">
        <f>R28</f>
        <v>2583.1999999999998</v>
      </c>
      <c r="S27" s="13">
        <f>S28</f>
        <v>2336.3000000000002</v>
      </c>
      <c r="T27" s="113">
        <f>S27/R27*100</f>
        <v>90.442087333539817</v>
      </c>
      <c r="U27" s="41">
        <f>U28</f>
        <v>2181.5</v>
      </c>
      <c r="V27" s="43">
        <f>V28</f>
        <v>0</v>
      </c>
      <c r="W27" s="56">
        <v>0</v>
      </c>
      <c r="X27" s="41">
        <f>X28</f>
        <v>2485.6999999999998</v>
      </c>
      <c r="Y27" s="43">
        <f>Y28</f>
        <v>0</v>
      </c>
      <c r="Z27" s="43">
        <v>0</v>
      </c>
      <c r="AA27" s="41">
        <f>AA28</f>
        <v>3096.7</v>
      </c>
      <c r="AB27" s="43">
        <f>AB28</f>
        <v>0</v>
      </c>
      <c r="AC27" s="43">
        <v>0</v>
      </c>
      <c r="AD27" s="44">
        <f>AD28</f>
        <v>1980</v>
      </c>
      <c r="AE27" s="43">
        <f>AE28</f>
        <v>0</v>
      </c>
      <c r="AF27" s="43">
        <v>0</v>
      </c>
      <c r="AG27" s="41">
        <f>AG28</f>
        <v>1600.8</v>
      </c>
      <c r="AH27" s="43">
        <f>AH28</f>
        <v>0</v>
      </c>
      <c r="AI27" s="43">
        <v>0</v>
      </c>
      <c r="AJ27" s="41">
        <f>AJ28</f>
        <v>2025.8</v>
      </c>
      <c r="AK27" s="43">
        <f>AK28</f>
        <v>0</v>
      </c>
      <c r="AL27" s="43">
        <v>0</v>
      </c>
      <c r="AM27" s="41">
        <f>AM28</f>
        <v>1169.9000000000001</v>
      </c>
      <c r="AN27" s="43">
        <f>AN28</f>
        <v>0</v>
      </c>
      <c r="AO27" s="43">
        <v>0</v>
      </c>
      <c r="AP27" s="41">
        <f>AP28</f>
        <v>1733.9</v>
      </c>
      <c r="AQ27" s="43">
        <f>AQ28</f>
        <v>0</v>
      </c>
      <c r="AR27" s="43">
        <v>0</v>
      </c>
      <c r="AS27" s="13"/>
      <c r="AT27" s="211"/>
    </row>
    <row r="28" spans="1:46" ht="48" customHeight="1" x14ac:dyDescent="0.25">
      <c r="A28" s="248"/>
      <c r="B28" s="220"/>
      <c r="C28" s="229"/>
      <c r="D28" s="19"/>
      <c r="E28" s="13" t="s">
        <v>57</v>
      </c>
      <c r="F28" s="43">
        <f t="shared" si="0"/>
        <v>24802.600000000002</v>
      </c>
      <c r="G28" s="43">
        <f t="shared" si="1"/>
        <v>8251.2000000000007</v>
      </c>
      <c r="H28" s="43">
        <f>G28/F28*100</f>
        <v>33.267480022255732</v>
      </c>
      <c r="I28" s="44">
        <v>2989</v>
      </c>
      <c r="J28" s="13">
        <v>925.7</v>
      </c>
      <c r="K28" s="43">
        <f>J28/I28*100</f>
        <v>30.970224155235865</v>
      </c>
      <c r="L28" s="41">
        <v>1872.7</v>
      </c>
      <c r="M28" s="13">
        <v>3074.9</v>
      </c>
      <c r="N28" s="13">
        <f>M28/L28*100</f>
        <v>164.19608052544453</v>
      </c>
      <c r="O28" s="44">
        <v>1083.4000000000001</v>
      </c>
      <c r="P28" s="13">
        <v>1914.3</v>
      </c>
      <c r="Q28" s="13">
        <f>P28/O28*100</f>
        <v>176.69374192357392</v>
      </c>
      <c r="R28" s="41">
        <v>2583.1999999999998</v>
      </c>
      <c r="S28" s="13">
        <v>2336.3000000000002</v>
      </c>
      <c r="T28" s="113">
        <f>S28/R28*100</f>
        <v>90.442087333539817</v>
      </c>
      <c r="U28" s="41">
        <v>2181.5</v>
      </c>
      <c r="V28" s="43">
        <v>0</v>
      </c>
      <c r="W28" s="56">
        <v>0</v>
      </c>
      <c r="X28" s="41">
        <v>2485.6999999999998</v>
      </c>
      <c r="Y28" s="43">
        <v>0</v>
      </c>
      <c r="Z28" s="43">
        <v>0</v>
      </c>
      <c r="AA28" s="41">
        <v>3096.7</v>
      </c>
      <c r="AB28" s="43">
        <v>0</v>
      </c>
      <c r="AC28" s="43">
        <v>0</v>
      </c>
      <c r="AD28" s="44">
        <v>1980</v>
      </c>
      <c r="AE28" s="43">
        <v>0</v>
      </c>
      <c r="AF28" s="43">
        <v>0</v>
      </c>
      <c r="AG28" s="41">
        <v>1600.8</v>
      </c>
      <c r="AH28" s="43">
        <v>0</v>
      </c>
      <c r="AI28" s="43">
        <v>0</v>
      </c>
      <c r="AJ28" s="42">
        <v>2025.8</v>
      </c>
      <c r="AK28" s="43">
        <v>0</v>
      </c>
      <c r="AL28" s="43">
        <v>0</v>
      </c>
      <c r="AM28" s="41">
        <v>1169.9000000000001</v>
      </c>
      <c r="AN28" s="43">
        <v>0</v>
      </c>
      <c r="AO28" s="43">
        <v>0</v>
      </c>
      <c r="AP28" s="41">
        <v>1733.9</v>
      </c>
      <c r="AQ28" s="43">
        <v>0</v>
      </c>
      <c r="AR28" s="43">
        <v>0</v>
      </c>
      <c r="AS28" s="13"/>
      <c r="AT28" s="13"/>
    </row>
    <row r="29" spans="1:46" ht="12" customHeight="1" x14ac:dyDescent="0.25">
      <c r="A29" s="227" t="s">
        <v>67</v>
      </c>
      <c r="B29" s="218" t="s">
        <v>92</v>
      </c>
      <c r="C29" s="223" t="s">
        <v>41</v>
      </c>
      <c r="D29" s="13"/>
      <c r="E29" s="13" t="s">
        <v>56</v>
      </c>
      <c r="F29" s="43">
        <f t="shared" ref="F29:G34" si="2">I29+L29+O29+R29+U29+X29+AA29+AD29+AG29+AJ29+AM29+AP29</f>
        <v>28516.2</v>
      </c>
      <c r="G29" s="43">
        <f t="shared" si="2"/>
        <v>9426.5</v>
      </c>
      <c r="H29" s="13">
        <v>33.1</v>
      </c>
      <c r="I29" s="41">
        <v>3654.1</v>
      </c>
      <c r="J29" s="13">
        <v>613.4</v>
      </c>
      <c r="K29" s="13">
        <v>16.8</v>
      </c>
      <c r="L29" s="41">
        <v>2368.3000000000002</v>
      </c>
      <c r="M29" s="13">
        <v>3867.7</v>
      </c>
      <c r="N29" s="13">
        <v>163.30000000000001</v>
      </c>
      <c r="O29" s="41">
        <v>909.7</v>
      </c>
      <c r="P29" s="13">
        <v>2234.6</v>
      </c>
      <c r="Q29" s="13">
        <v>245.6</v>
      </c>
      <c r="R29" s="41">
        <v>2985.3</v>
      </c>
      <c r="S29" s="13">
        <v>2710.8</v>
      </c>
      <c r="T29" s="119">
        <v>90.8</v>
      </c>
      <c r="U29" s="44">
        <v>2060</v>
      </c>
      <c r="V29" s="43">
        <v>0</v>
      </c>
      <c r="W29" s="56">
        <v>0</v>
      </c>
      <c r="X29" s="41">
        <v>1988.9</v>
      </c>
      <c r="Y29" s="43">
        <v>0</v>
      </c>
      <c r="Z29" s="43">
        <v>0</v>
      </c>
      <c r="AA29" s="41">
        <v>3127.8</v>
      </c>
      <c r="AB29" s="43">
        <v>0</v>
      </c>
      <c r="AC29" s="43">
        <v>0</v>
      </c>
      <c r="AD29" s="41">
        <v>2006.1</v>
      </c>
      <c r="AE29" s="43">
        <v>0</v>
      </c>
      <c r="AF29" s="43">
        <v>0</v>
      </c>
      <c r="AG29" s="41">
        <v>1672.7</v>
      </c>
      <c r="AH29" s="43">
        <v>0</v>
      </c>
      <c r="AI29" s="43">
        <v>0</v>
      </c>
      <c r="AJ29" s="41">
        <v>3449.4</v>
      </c>
      <c r="AK29" s="43">
        <v>0</v>
      </c>
      <c r="AL29" s="43">
        <v>0</v>
      </c>
      <c r="AM29" s="41">
        <v>1815.9</v>
      </c>
      <c r="AN29" s="43">
        <v>0</v>
      </c>
      <c r="AO29" s="43">
        <v>0</v>
      </c>
      <c r="AP29" s="44">
        <v>2478</v>
      </c>
      <c r="AQ29" s="43">
        <v>0</v>
      </c>
      <c r="AR29" s="43">
        <v>0</v>
      </c>
      <c r="AS29" s="13"/>
      <c r="AT29" s="210" t="s">
        <v>79</v>
      </c>
    </row>
    <row r="30" spans="1:46" ht="44.25" customHeight="1" x14ac:dyDescent="0.25">
      <c r="A30" s="228"/>
      <c r="B30" s="220"/>
      <c r="C30" s="229"/>
      <c r="D30" s="13"/>
      <c r="E30" s="13" t="s">
        <v>57</v>
      </c>
      <c r="F30" s="43">
        <f t="shared" si="2"/>
        <v>28516.2</v>
      </c>
      <c r="G30" s="43">
        <f t="shared" si="2"/>
        <v>9426.5</v>
      </c>
      <c r="H30" s="43">
        <f>G30/F30*100</f>
        <v>33.056648501553504</v>
      </c>
      <c r="I30" s="44">
        <v>3654.1</v>
      </c>
      <c r="J30" s="13">
        <v>613.4</v>
      </c>
      <c r="K30" s="43">
        <f>J30/I30*100</f>
        <v>16.786623245121916</v>
      </c>
      <c r="L30" s="41">
        <v>2368.3000000000002</v>
      </c>
      <c r="M30" s="13">
        <v>3867.7</v>
      </c>
      <c r="N30" s="13">
        <f>M30/L30*100</f>
        <v>163.31123590761302</v>
      </c>
      <c r="O30" s="41">
        <v>909.7</v>
      </c>
      <c r="P30" s="13">
        <v>2234.6</v>
      </c>
      <c r="Q30" s="13">
        <f>P30/O30*100</f>
        <v>245.64142024843352</v>
      </c>
      <c r="R30" s="41">
        <v>2985.3</v>
      </c>
      <c r="S30" s="13">
        <v>2710.8</v>
      </c>
      <c r="T30" s="119">
        <f>S30/R30*100</f>
        <v>90.804944226710887</v>
      </c>
      <c r="U30" s="44">
        <v>2060</v>
      </c>
      <c r="V30" s="43">
        <v>0</v>
      </c>
      <c r="W30" s="56">
        <v>0</v>
      </c>
      <c r="X30" s="41">
        <v>1988.9</v>
      </c>
      <c r="Y30" s="43">
        <v>0</v>
      </c>
      <c r="Z30" s="43">
        <v>0</v>
      </c>
      <c r="AA30" s="41">
        <v>3127.8</v>
      </c>
      <c r="AB30" s="43">
        <v>0</v>
      </c>
      <c r="AC30" s="43">
        <v>0</v>
      </c>
      <c r="AD30" s="41">
        <v>2006.1</v>
      </c>
      <c r="AE30" s="43">
        <v>0</v>
      </c>
      <c r="AF30" s="43">
        <v>0</v>
      </c>
      <c r="AG30" s="41">
        <v>1672.7</v>
      </c>
      <c r="AH30" s="43">
        <v>0</v>
      </c>
      <c r="AI30" s="43">
        <v>0</v>
      </c>
      <c r="AJ30" s="41">
        <v>3449.4</v>
      </c>
      <c r="AK30" s="43">
        <v>0</v>
      </c>
      <c r="AL30" s="43">
        <v>0</v>
      </c>
      <c r="AM30" s="41">
        <v>1815.9</v>
      </c>
      <c r="AN30" s="43">
        <v>0</v>
      </c>
      <c r="AO30" s="43">
        <v>0</v>
      </c>
      <c r="AP30" s="44">
        <v>2478</v>
      </c>
      <c r="AQ30" s="43">
        <v>0</v>
      </c>
      <c r="AR30" s="43">
        <v>0</v>
      </c>
      <c r="AS30" s="13"/>
      <c r="AT30" s="211"/>
    </row>
    <row r="31" spans="1:46" ht="11.25" customHeight="1" x14ac:dyDescent="0.25">
      <c r="A31" s="275" t="s">
        <v>47</v>
      </c>
      <c r="B31" s="214" t="s">
        <v>44</v>
      </c>
      <c r="C31" s="216" t="s">
        <v>85</v>
      </c>
      <c r="D31" s="41"/>
      <c r="E31" s="41" t="s">
        <v>56</v>
      </c>
      <c r="F31" s="44">
        <f t="shared" si="2"/>
        <v>4850</v>
      </c>
      <c r="G31" s="44">
        <f t="shared" si="2"/>
        <v>3</v>
      </c>
      <c r="H31" s="82">
        <v>0</v>
      </c>
      <c r="I31" s="44">
        <f>I33</f>
        <v>0</v>
      </c>
      <c r="J31" s="44">
        <f>J33</f>
        <v>0</v>
      </c>
      <c r="K31" s="44">
        <v>0</v>
      </c>
      <c r="L31" s="44">
        <f>L33</f>
        <v>0</v>
      </c>
      <c r="M31" s="44">
        <f>M33</f>
        <v>0</v>
      </c>
      <c r="N31" s="44">
        <v>0</v>
      </c>
      <c r="O31" s="44">
        <f>O33</f>
        <v>105</v>
      </c>
      <c r="P31" s="44">
        <f>P33</f>
        <v>3</v>
      </c>
      <c r="Q31" s="44">
        <v>0</v>
      </c>
      <c r="R31" s="44">
        <f>R33</f>
        <v>0</v>
      </c>
      <c r="S31" s="44">
        <f>S33</f>
        <v>0</v>
      </c>
      <c r="T31" s="44">
        <v>0</v>
      </c>
      <c r="U31" s="44">
        <f>U33</f>
        <v>2132</v>
      </c>
      <c r="V31" s="44">
        <f>V33</f>
        <v>0</v>
      </c>
      <c r="W31" s="44">
        <v>0</v>
      </c>
      <c r="X31" s="44">
        <f>X33</f>
        <v>120</v>
      </c>
      <c r="Y31" s="44">
        <f>Y33</f>
        <v>0</v>
      </c>
      <c r="Z31" s="44">
        <v>0</v>
      </c>
      <c r="AA31" s="44">
        <f>AA33</f>
        <v>2118</v>
      </c>
      <c r="AB31" s="44">
        <f>AB33</f>
        <v>0</v>
      </c>
      <c r="AC31" s="44">
        <v>0</v>
      </c>
      <c r="AD31" s="50">
        <f>AD33</f>
        <v>345</v>
      </c>
      <c r="AE31" s="44">
        <f>AE33</f>
        <v>0</v>
      </c>
      <c r="AF31" s="44">
        <v>0</v>
      </c>
      <c r="AG31" s="44">
        <f>AG33</f>
        <v>30</v>
      </c>
      <c r="AH31" s="44">
        <f>AH33</f>
        <v>0</v>
      </c>
      <c r="AI31" s="44">
        <v>0</v>
      </c>
      <c r="AJ31" s="44">
        <f>AJ33</f>
        <v>0</v>
      </c>
      <c r="AK31" s="44">
        <f>AK33</f>
        <v>0</v>
      </c>
      <c r="AL31" s="44">
        <v>0</v>
      </c>
      <c r="AM31" s="44">
        <f>AM33</f>
        <v>0</v>
      </c>
      <c r="AN31" s="44">
        <f>AN33</f>
        <v>0</v>
      </c>
      <c r="AO31" s="44">
        <v>0</v>
      </c>
      <c r="AP31" s="44">
        <f>AP33</f>
        <v>0</v>
      </c>
      <c r="AQ31" s="44">
        <f>AQ33</f>
        <v>0</v>
      </c>
      <c r="AR31" s="43">
        <v>0</v>
      </c>
      <c r="AS31" s="13"/>
      <c r="AT31" s="13"/>
    </row>
    <row r="32" spans="1:46" ht="54" customHeight="1" x14ac:dyDescent="0.25">
      <c r="A32" s="276"/>
      <c r="B32" s="215"/>
      <c r="C32" s="217"/>
      <c r="D32" s="69" t="s">
        <v>86</v>
      </c>
      <c r="E32" s="41" t="s">
        <v>57</v>
      </c>
      <c r="F32" s="45">
        <f t="shared" si="2"/>
        <v>4850</v>
      </c>
      <c r="G32" s="44">
        <f t="shared" si="2"/>
        <v>3</v>
      </c>
      <c r="H32" s="44">
        <v>0</v>
      </c>
      <c r="I32" s="44">
        <f>I34</f>
        <v>0</v>
      </c>
      <c r="J32" s="44">
        <f>J34</f>
        <v>0</v>
      </c>
      <c r="K32" s="44">
        <v>0</v>
      </c>
      <c r="L32" s="44">
        <f>L34</f>
        <v>0</v>
      </c>
      <c r="M32" s="44">
        <f>M34</f>
        <v>0</v>
      </c>
      <c r="N32" s="44">
        <v>0</v>
      </c>
      <c r="O32" s="45">
        <f>O34</f>
        <v>105</v>
      </c>
      <c r="P32" s="45">
        <f>P34</f>
        <v>3</v>
      </c>
      <c r="Q32" s="45">
        <v>0</v>
      </c>
      <c r="R32" s="45">
        <f>R34</f>
        <v>0</v>
      </c>
      <c r="S32" s="45">
        <f>S34</f>
        <v>0</v>
      </c>
      <c r="T32" s="45">
        <v>0</v>
      </c>
      <c r="U32" s="49">
        <f>U34</f>
        <v>2132</v>
      </c>
      <c r="V32" s="45">
        <v>0</v>
      </c>
      <c r="W32" s="45">
        <v>0</v>
      </c>
      <c r="X32" s="45">
        <f>X34</f>
        <v>120</v>
      </c>
      <c r="Y32" s="45">
        <f>Y34</f>
        <v>0</v>
      </c>
      <c r="Z32" s="45">
        <v>0</v>
      </c>
      <c r="AA32" s="45">
        <f>AA34</f>
        <v>2118</v>
      </c>
      <c r="AB32" s="45">
        <f>AB34</f>
        <v>0</v>
      </c>
      <c r="AC32" s="45">
        <v>0</v>
      </c>
      <c r="AD32" s="45">
        <f>AD34</f>
        <v>345</v>
      </c>
      <c r="AE32" s="45">
        <f>AE34</f>
        <v>0</v>
      </c>
      <c r="AF32" s="45">
        <v>0</v>
      </c>
      <c r="AG32" s="45">
        <f>AG34</f>
        <v>30</v>
      </c>
      <c r="AH32" s="45">
        <f>AH34</f>
        <v>0</v>
      </c>
      <c r="AI32" s="45">
        <v>0</v>
      </c>
      <c r="AJ32" s="45">
        <f>AJ34</f>
        <v>0</v>
      </c>
      <c r="AK32" s="45">
        <f>AK34</f>
        <v>0</v>
      </c>
      <c r="AL32" s="45">
        <v>0</v>
      </c>
      <c r="AM32" s="45">
        <f>AM34</f>
        <v>0</v>
      </c>
      <c r="AN32" s="45">
        <f>AN34</f>
        <v>0</v>
      </c>
      <c r="AO32" s="45">
        <v>0</v>
      </c>
      <c r="AP32" s="45">
        <f>AP34</f>
        <v>0</v>
      </c>
      <c r="AQ32" s="45">
        <f>AQ34</f>
        <v>0</v>
      </c>
      <c r="AR32" s="39">
        <v>0</v>
      </c>
      <c r="AS32" s="21"/>
      <c r="AT32" s="21"/>
    </row>
    <row r="33" spans="1:46" ht="15" customHeight="1" x14ac:dyDescent="0.25">
      <c r="A33" s="227" t="s">
        <v>48</v>
      </c>
      <c r="B33" s="218" t="s">
        <v>93</v>
      </c>
      <c r="C33" s="223" t="s">
        <v>85</v>
      </c>
      <c r="D33" s="21"/>
      <c r="E33" s="13" t="s">
        <v>56</v>
      </c>
      <c r="F33" s="39">
        <f t="shared" si="2"/>
        <v>4850</v>
      </c>
      <c r="G33" s="43">
        <f t="shared" si="2"/>
        <v>3</v>
      </c>
      <c r="H33" s="43">
        <v>0</v>
      </c>
      <c r="I33" s="44">
        <v>0</v>
      </c>
      <c r="J33" s="43">
        <v>0</v>
      </c>
      <c r="K33" s="43">
        <v>0</v>
      </c>
      <c r="L33" s="44">
        <v>0</v>
      </c>
      <c r="M33" s="43">
        <v>0</v>
      </c>
      <c r="N33" s="43">
        <v>0</v>
      </c>
      <c r="O33" s="45">
        <f>O35</f>
        <v>105</v>
      </c>
      <c r="P33" s="39">
        <f>P34</f>
        <v>3</v>
      </c>
      <c r="Q33" s="39">
        <v>0</v>
      </c>
      <c r="R33" s="45">
        <v>0</v>
      </c>
      <c r="S33" s="39">
        <v>0</v>
      </c>
      <c r="T33" s="118">
        <v>0</v>
      </c>
      <c r="U33" s="45">
        <f>U37</f>
        <v>2132</v>
      </c>
      <c r="V33" s="39">
        <v>0</v>
      </c>
      <c r="W33" s="57">
        <v>0</v>
      </c>
      <c r="X33" s="45">
        <f>X35</f>
        <v>120</v>
      </c>
      <c r="Y33" s="39">
        <v>0</v>
      </c>
      <c r="Z33" s="39">
        <v>0</v>
      </c>
      <c r="AA33" s="45">
        <f>AA35+AA37</f>
        <v>2118</v>
      </c>
      <c r="AB33" s="39">
        <v>0</v>
      </c>
      <c r="AC33" s="39">
        <v>0</v>
      </c>
      <c r="AD33" s="45">
        <f>AD35</f>
        <v>345</v>
      </c>
      <c r="AE33" s="39">
        <v>0</v>
      </c>
      <c r="AF33" s="39">
        <v>0</v>
      </c>
      <c r="AG33" s="45">
        <f>AG35</f>
        <v>30</v>
      </c>
      <c r="AH33" s="39">
        <v>0</v>
      </c>
      <c r="AI33" s="39">
        <v>0</v>
      </c>
      <c r="AJ33" s="45">
        <v>0</v>
      </c>
      <c r="AK33" s="39">
        <v>0</v>
      </c>
      <c r="AL33" s="39">
        <v>0</v>
      </c>
      <c r="AM33" s="45">
        <v>0</v>
      </c>
      <c r="AN33" s="39">
        <v>0</v>
      </c>
      <c r="AO33" s="39">
        <v>0</v>
      </c>
      <c r="AP33" s="45">
        <v>0</v>
      </c>
      <c r="AQ33" s="39">
        <v>0</v>
      </c>
      <c r="AR33" s="39">
        <v>0</v>
      </c>
      <c r="AS33" s="21"/>
      <c r="AT33" s="21"/>
    </row>
    <row r="34" spans="1:46" ht="49.5" customHeight="1" x14ac:dyDescent="0.25">
      <c r="A34" s="228"/>
      <c r="B34" s="220"/>
      <c r="C34" s="229"/>
      <c r="D34" s="21" t="s">
        <v>86</v>
      </c>
      <c r="E34" s="13" t="s">
        <v>57</v>
      </c>
      <c r="F34" s="39">
        <f t="shared" si="2"/>
        <v>4850</v>
      </c>
      <c r="G34" s="43">
        <f t="shared" si="2"/>
        <v>3</v>
      </c>
      <c r="H34" s="43">
        <v>0</v>
      </c>
      <c r="I34" s="44">
        <v>0</v>
      </c>
      <c r="J34" s="43">
        <v>0</v>
      </c>
      <c r="K34" s="43">
        <v>0</v>
      </c>
      <c r="L34" s="44">
        <v>0</v>
      </c>
      <c r="M34" s="43">
        <v>0</v>
      </c>
      <c r="N34" s="43">
        <v>0</v>
      </c>
      <c r="O34" s="45">
        <f>O36</f>
        <v>105</v>
      </c>
      <c r="P34" s="39">
        <f>P36</f>
        <v>3</v>
      </c>
      <c r="Q34" s="39">
        <v>0</v>
      </c>
      <c r="R34" s="45">
        <v>0</v>
      </c>
      <c r="S34" s="39">
        <v>0</v>
      </c>
      <c r="T34" s="118">
        <v>0</v>
      </c>
      <c r="U34" s="49">
        <f>U38</f>
        <v>2132</v>
      </c>
      <c r="V34" s="39">
        <v>0</v>
      </c>
      <c r="W34" s="57">
        <v>0</v>
      </c>
      <c r="X34" s="45">
        <f>X36</f>
        <v>120</v>
      </c>
      <c r="Y34" s="39">
        <v>0</v>
      </c>
      <c r="Z34" s="39">
        <v>0</v>
      </c>
      <c r="AA34" s="45">
        <f>AA36+AA38</f>
        <v>2118</v>
      </c>
      <c r="AB34" s="39">
        <v>0</v>
      </c>
      <c r="AC34" s="39">
        <v>0</v>
      </c>
      <c r="AD34" s="45">
        <f>AD36</f>
        <v>345</v>
      </c>
      <c r="AE34" s="39">
        <v>0</v>
      </c>
      <c r="AF34" s="39">
        <v>0</v>
      </c>
      <c r="AG34" s="45">
        <f>AG36</f>
        <v>30</v>
      </c>
      <c r="AH34" s="39">
        <v>0</v>
      </c>
      <c r="AI34" s="39">
        <v>0</v>
      </c>
      <c r="AJ34" s="45">
        <v>0</v>
      </c>
      <c r="AK34" s="39">
        <v>0</v>
      </c>
      <c r="AL34" s="39">
        <v>0</v>
      </c>
      <c r="AM34" s="45">
        <v>0</v>
      </c>
      <c r="AN34" s="39">
        <v>0</v>
      </c>
      <c r="AO34" s="39">
        <v>0</v>
      </c>
      <c r="AP34" s="45">
        <v>0</v>
      </c>
      <c r="AQ34" s="39">
        <v>0</v>
      </c>
      <c r="AR34" s="39">
        <v>0</v>
      </c>
      <c r="AS34" s="21"/>
      <c r="AT34" s="21"/>
    </row>
    <row r="35" spans="1:46" ht="12.75" customHeight="1" x14ac:dyDescent="0.25">
      <c r="A35" s="227" t="s">
        <v>49</v>
      </c>
      <c r="B35" s="218" t="s">
        <v>68</v>
      </c>
      <c r="C35" s="223" t="s">
        <v>66</v>
      </c>
      <c r="D35" s="223" t="s">
        <v>48</v>
      </c>
      <c r="E35" s="13" t="s">
        <v>56</v>
      </c>
      <c r="F35" s="39">
        <f>U35+X35+AA35+AD35+AG35+AJ35+AM35+AP35+R35+O35+L35+I35</f>
        <v>650</v>
      </c>
      <c r="G35" s="43">
        <f>J35+M35+P35+S35+V35+Y35+AB35+AE35+AH35+AK35+AN35+AQ35</f>
        <v>3</v>
      </c>
      <c r="H35" s="43">
        <v>0</v>
      </c>
      <c r="I35" s="44">
        <v>0</v>
      </c>
      <c r="J35" s="43">
        <v>0</v>
      </c>
      <c r="K35" s="43">
        <v>0</v>
      </c>
      <c r="L35" s="44">
        <v>0</v>
      </c>
      <c r="M35" s="43">
        <v>0</v>
      </c>
      <c r="N35" s="43">
        <v>0</v>
      </c>
      <c r="O35" s="45">
        <v>105</v>
      </c>
      <c r="P35" s="39">
        <v>3</v>
      </c>
      <c r="Q35" s="39">
        <v>0</v>
      </c>
      <c r="R35" s="45">
        <v>0</v>
      </c>
      <c r="S35" s="39">
        <v>0</v>
      </c>
      <c r="T35" s="118">
        <v>0</v>
      </c>
      <c r="U35" s="45">
        <v>0</v>
      </c>
      <c r="V35" s="39">
        <v>0</v>
      </c>
      <c r="W35" s="57">
        <v>0</v>
      </c>
      <c r="X35" s="45">
        <v>120</v>
      </c>
      <c r="Y35" s="39">
        <v>0</v>
      </c>
      <c r="Z35" s="39">
        <v>0</v>
      </c>
      <c r="AA35" s="45">
        <v>50</v>
      </c>
      <c r="AB35" s="39">
        <v>0</v>
      </c>
      <c r="AC35" s="39">
        <v>0</v>
      </c>
      <c r="AD35" s="45">
        <v>345</v>
      </c>
      <c r="AE35" s="39">
        <v>0</v>
      </c>
      <c r="AF35" s="39">
        <v>0</v>
      </c>
      <c r="AG35" s="45">
        <v>30</v>
      </c>
      <c r="AH35" s="39">
        <v>0</v>
      </c>
      <c r="AI35" s="39">
        <v>0</v>
      </c>
      <c r="AJ35" s="45">
        <v>0</v>
      </c>
      <c r="AK35" s="39">
        <v>0</v>
      </c>
      <c r="AL35" s="39">
        <v>0</v>
      </c>
      <c r="AM35" s="45">
        <v>0</v>
      </c>
      <c r="AN35" s="39">
        <v>0</v>
      </c>
      <c r="AO35" s="39">
        <v>0</v>
      </c>
      <c r="AP35" s="45">
        <v>0</v>
      </c>
      <c r="AQ35" s="39">
        <v>0</v>
      </c>
      <c r="AR35" s="39">
        <v>0</v>
      </c>
      <c r="AS35" s="21"/>
      <c r="AT35" s="21"/>
    </row>
    <row r="36" spans="1:46" ht="25.5" customHeight="1" x14ac:dyDescent="0.25">
      <c r="A36" s="228"/>
      <c r="B36" s="220"/>
      <c r="C36" s="229"/>
      <c r="D36" s="229"/>
      <c r="E36" s="13" t="s">
        <v>57</v>
      </c>
      <c r="F36" s="39">
        <f>U36+X36+AA36+AD36+AG36+AJ36+AM36+AP36+R36+O36+L36+I36</f>
        <v>650</v>
      </c>
      <c r="G36" s="43">
        <f>J36+M36+P36+S36+V36+Y36+AB36+AE36+AH36+AK36+AN36+AQ36</f>
        <v>3</v>
      </c>
      <c r="H36" s="43">
        <v>0</v>
      </c>
      <c r="I36" s="44">
        <v>0</v>
      </c>
      <c r="J36" s="43">
        <v>0</v>
      </c>
      <c r="K36" s="43">
        <v>0</v>
      </c>
      <c r="L36" s="44">
        <v>0</v>
      </c>
      <c r="M36" s="43">
        <v>0</v>
      </c>
      <c r="N36" s="43">
        <v>0</v>
      </c>
      <c r="O36" s="45">
        <v>105</v>
      </c>
      <c r="P36" s="39">
        <v>3</v>
      </c>
      <c r="Q36" s="39">
        <v>0</v>
      </c>
      <c r="R36" s="45">
        <v>0</v>
      </c>
      <c r="S36" s="39">
        <v>0</v>
      </c>
      <c r="T36" s="118">
        <v>0</v>
      </c>
      <c r="U36" s="45">
        <v>0</v>
      </c>
      <c r="V36" s="39">
        <v>0</v>
      </c>
      <c r="W36" s="57">
        <v>0</v>
      </c>
      <c r="X36" s="45">
        <v>120</v>
      </c>
      <c r="Y36" s="39">
        <v>0</v>
      </c>
      <c r="Z36" s="39">
        <v>0</v>
      </c>
      <c r="AA36" s="45">
        <v>50</v>
      </c>
      <c r="AB36" s="39">
        <v>0</v>
      </c>
      <c r="AC36" s="39">
        <v>0</v>
      </c>
      <c r="AD36" s="45">
        <v>345</v>
      </c>
      <c r="AE36" s="39">
        <v>0</v>
      </c>
      <c r="AF36" s="39">
        <v>0</v>
      </c>
      <c r="AG36" s="45">
        <v>30</v>
      </c>
      <c r="AH36" s="39">
        <v>0</v>
      </c>
      <c r="AI36" s="39">
        <v>0</v>
      </c>
      <c r="AJ36" s="45">
        <v>0</v>
      </c>
      <c r="AK36" s="39">
        <v>0</v>
      </c>
      <c r="AL36" s="39">
        <v>0</v>
      </c>
      <c r="AM36" s="45">
        <v>0</v>
      </c>
      <c r="AN36" s="39">
        <v>0</v>
      </c>
      <c r="AO36" s="39">
        <v>0</v>
      </c>
      <c r="AP36" s="45">
        <v>0</v>
      </c>
      <c r="AQ36" s="39">
        <v>0</v>
      </c>
      <c r="AR36" s="39">
        <v>0</v>
      </c>
      <c r="AS36" s="21"/>
      <c r="AT36" s="21"/>
    </row>
    <row r="37" spans="1:46" ht="17.25" customHeight="1" x14ac:dyDescent="0.25">
      <c r="A37" s="227" t="s">
        <v>50</v>
      </c>
      <c r="B37" s="218" t="s">
        <v>46</v>
      </c>
      <c r="C37" s="223" t="s">
        <v>41</v>
      </c>
      <c r="D37" s="223" t="s">
        <v>53</v>
      </c>
      <c r="E37" s="13" t="s">
        <v>56</v>
      </c>
      <c r="F37" s="39">
        <f>U37+X37+AA37+AD37+AG37+AJ37+AM37+AP37</f>
        <v>4200</v>
      </c>
      <c r="G37" s="43">
        <f>J37+M37+P37+S37+V37+Y37+AB37+AE37+AH37+AK37+AN37+AQ37</f>
        <v>0</v>
      </c>
      <c r="H37" s="43">
        <v>0</v>
      </c>
      <c r="I37" s="44">
        <v>0</v>
      </c>
      <c r="J37" s="43">
        <v>0</v>
      </c>
      <c r="K37" s="43">
        <v>0</v>
      </c>
      <c r="L37" s="44">
        <v>0</v>
      </c>
      <c r="M37" s="43">
        <v>0</v>
      </c>
      <c r="N37" s="43">
        <v>0</v>
      </c>
      <c r="O37" s="45">
        <v>0</v>
      </c>
      <c r="P37" s="39">
        <v>0</v>
      </c>
      <c r="Q37" s="39">
        <v>0</v>
      </c>
      <c r="R37" s="45">
        <v>0</v>
      </c>
      <c r="S37" s="39">
        <v>0</v>
      </c>
      <c r="T37" s="118">
        <v>0</v>
      </c>
      <c r="U37" s="45">
        <v>2132</v>
      </c>
      <c r="V37" s="39">
        <v>0</v>
      </c>
      <c r="W37" s="57">
        <v>0</v>
      </c>
      <c r="X37" s="45">
        <v>0</v>
      </c>
      <c r="Y37" s="39">
        <v>0</v>
      </c>
      <c r="Z37" s="39">
        <v>0</v>
      </c>
      <c r="AA37" s="45">
        <v>2068</v>
      </c>
      <c r="AB37" s="39">
        <v>0</v>
      </c>
      <c r="AC37" s="39">
        <v>0</v>
      </c>
      <c r="AD37" s="45">
        <v>0</v>
      </c>
      <c r="AE37" s="39">
        <v>0</v>
      </c>
      <c r="AF37" s="39">
        <v>0</v>
      </c>
      <c r="AG37" s="45">
        <v>0</v>
      </c>
      <c r="AH37" s="39">
        <v>0</v>
      </c>
      <c r="AI37" s="39">
        <v>0</v>
      </c>
      <c r="AJ37" s="45">
        <v>0</v>
      </c>
      <c r="AK37" s="39">
        <v>0</v>
      </c>
      <c r="AL37" s="39">
        <v>0</v>
      </c>
      <c r="AM37" s="45">
        <v>0</v>
      </c>
      <c r="AN37" s="39">
        <v>0</v>
      </c>
      <c r="AO37" s="39">
        <v>0</v>
      </c>
      <c r="AP37" s="45">
        <v>0</v>
      </c>
      <c r="AQ37" s="39">
        <v>0</v>
      </c>
      <c r="AR37" s="39">
        <v>0</v>
      </c>
      <c r="AS37" s="21"/>
      <c r="AT37" s="21"/>
    </row>
    <row r="38" spans="1:46" ht="85.5" customHeight="1" x14ac:dyDescent="0.25">
      <c r="A38" s="228"/>
      <c r="B38" s="220"/>
      <c r="C38" s="229"/>
      <c r="D38" s="229"/>
      <c r="E38" s="13" t="s">
        <v>57</v>
      </c>
      <c r="F38" s="23">
        <f>I38+L38+O38+R38+U38+X38+AA38+AD38+AG38+AJ38+AM38+AP38</f>
        <v>4200</v>
      </c>
      <c r="G38" s="23">
        <f>J38+M38+P38+S38+V38+Y38+AB38+AE38+AH38+AK38+AN38+AQ38</f>
        <v>0</v>
      </c>
      <c r="H38" s="23">
        <f>G38/F38*100</f>
        <v>0</v>
      </c>
      <c r="I38" s="46">
        <v>0</v>
      </c>
      <c r="J38" s="23">
        <v>0</v>
      </c>
      <c r="K38" s="23">
        <v>0</v>
      </c>
      <c r="L38" s="46">
        <v>0</v>
      </c>
      <c r="M38" s="23">
        <v>0</v>
      </c>
      <c r="N38" s="23">
        <v>0</v>
      </c>
      <c r="O38" s="46">
        <v>0</v>
      </c>
      <c r="P38" s="23">
        <v>0</v>
      </c>
      <c r="Q38" s="23">
        <v>0</v>
      </c>
      <c r="R38" s="46">
        <v>0</v>
      </c>
      <c r="S38" s="23">
        <v>0</v>
      </c>
      <c r="T38" s="115">
        <v>0</v>
      </c>
      <c r="U38" s="46">
        <v>2132</v>
      </c>
      <c r="V38" s="23">
        <v>0</v>
      </c>
      <c r="W38" s="58">
        <v>0</v>
      </c>
      <c r="X38" s="46">
        <v>0</v>
      </c>
      <c r="Y38" s="23">
        <v>0</v>
      </c>
      <c r="Z38" s="23">
        <v>0</v>
      </c>
      <c r="AA38" s="46">
        <v>2068</v>
      </c>
      <c r="AB38" s="23">
        <v>0</v>
      </c>
      <c r="AC38" s="23">
        <v>0</v>
      </c>
      <c r="AD38" s="46">
        <v>0</v>
      </c>
      <c r="AE38" s="23">
        <v>0</v>
      </c>
      <c r="AF38" s="23">
        <v>0</v>
      </c>
      <c r="AG38" s="46">
        <v>0</v>
      </c>
      <c r="AH38" s="23">
        <v>0</v>
      </c>
      <c r="AI38" s="23">
        <v>0</v>
      </c>
      <c r="AJ38" s="46">
        <v>0</v>
      </c>
      <c r="AK38" s="23">
        <v>0</v>
      </c>
      <c r="AL38" s="23">
        <v>0</v>
      </c>
      <c r="AM38" s="46">
        <v>0</v>
      </c>
      <c r="AN38" s="23">
        <v>0</v>
      </c>
      <c r="AO38" s="23">
        <v>0</v>
      </c>
      <c r="AP38" s="46">
        <v>0</v>
      </c>
      <c r="AQ38" s="23">
        <v>0</v>
      </c>
      <c r="AR38" s="23">
        <v>0</v>
      </c>
      <c r="AS38" s="24"/>
      <c r="AT38" s="21"/>
    </row>
    <row r="39" spans="1:46" ht="15.75" hidden="1" customHeight="1" x14ac:dyDescent="0.25">
      <c r="A39" s="212" t="s">
        <v>69</v>
      </c>
      <c r="B39" s="214" t="s">
        <v>70</v>
      </c>
      <c r="C39" s="216" t="s">
        <v>66</v>
      </c>
      <c r="D39" s="216" t="s">
        <v>71</v>
      </c>
      <c r="E39" s="41" t="s">
        <v>56</v>
      </c>
      <c r="F39" s="46"/>
      <c r="G39" s="46"/>
      <c r="H39" s="79"/>
      <c r="I39" s="46"/>
      <c r="J39" s="47"/>
      <c r="K39" s="46"/>
      <c r="L39" s="47"/>
      <c r="M39" s="46"/>
      <c r="N39" s="47"/>
      <c r="O39" s="46"/>
      <c r="P39" s="47"/>
      <c r="Q39" s="46"/>
      <c r="R39" s="47"/>
      <c r="S39" s="46"/>
      <c r="T39" s="47"/>
      <c r="U39" s="46"/>
      <c r="V39" s="47"/>
      <c r="W39" s="46"/>
      <c r="X39" s="47"/>
      <c r="Y39" s="46"/>
      <c r="Z39" s="47"/>
      <c r="AA39" s="46"/>
      <c r="AB39" s="47"/>
      <c r="AC39" s="46"/>
      <c r="AD39" s="47"/>
      <c r="AE39" s="23"/>
      <c r="AF39" s="26"/>
      <c r="AG39" s="46"/>
      <c r="AH39" s="26"/>
      <c r="AI39" s="23"/>
      <c r="AJ39" s="47"/>
      <c r="AK39" s="23"/>
      <c r="AL39" s="26"/>
      <c r="AM39" s="46"/>
      <c r="AN39" s="26"/>
      <c r="AO39" s="23"/>
      <c r="AP39" s="47"/>
      <c r="AQ39" s="23"/>
      <c r="AR39" s="26"/>
      <c r="AS39" s="24"/>
      <c r="AT39" s="21"/>
    </row>
    <row r="40" spans="1:46" ht="39" hidden="1" customHeight="1" x14ac:dyDescent="0.25">
      <c r="A40" s="235"/>
      <c r="B40" s="236"/>
      <c r="C40" s="237"/>
      <c r="D40" s="237"/>
      <c r="E40" s="41" t="s">
        <v>57</v>
      </c>
      <c r="F40" s="47"/>
      <c r="G40" s="46"/>
      <c r="H40" s="80"/>
      <c r="I40" s="47">
        <v>0</v>
      </c>
      <c r="J40" s="46"/>
      <c r="K40" s="47"/>
      <c r="L40" s="46"/>
      <c r="M40" s="47"/>
      <c r="N40" s="46"/>
      <c r="O40" s="47"/>
      <c r="P40" s="46"/>
      <c r="Q40" s="47"/>
      <c r="R40" s="46"/>
      <c r="S40" s="47"/>
      <c r="T40" s="46"/>
      <c r="U40" s="47"/>
      <c r="V40" s="46"/>
      <c r="W40" s="47"/>
      <c r="X40" s="46"/>
      <c r="Y40" s="47"/>
      <c r="Z40" s="46"/>
      <c r="AA40" s="47"/>
      <c r="AB40" s="46"/>
      <c r="AC40" s="47"/>
      <c r="AD40" s="46"/>
      <c r="AE40" s="26"/>
      <c r="AF40" s="23"/>
      <c r="AG40" s="47"/>
      <c r="AH40" s="23"/>
      <c r="AI40" s="26"/>
      <c r="AJ40" s="46"/>
      <c r="AK40" s="26"/>
      <c r="AL40" s="23"/>
      <c r="AM40" s="47"/>
      <c r="AN40" s="23"/>
      <c r="AO40" s="26"/>
      <c r="AP40" s="46"/>
      <c r="AQ40" s="26"/>
      <c r="AR40" s="23"/>
      <c r="AS40" s="24"/>
      <c r="AT40" s="21"/>
    </row>
    <row r="41" spans="1:46" ht="12.75" customHeight="1" x14ac:dyDescent="0.25">
      <c r="A41" s="235"/>
      <c r="B41" s="236"/>
      <c r="C41" s="237"/>
      <c r="D41" s="237"/>
      <c r="E41" s="41" t="s">
        <v>56</v>
      </c>
      <c r="F41" s="47">
        <f>O41+R41+U41+X41+AA41+AD41+AG41+AJ41+AM41+AP41</f>
        <v>200</v>
      </c>
      <c r="G41" s="46">
        <v>0</v>
      </c>
      <c r="H41" s="79">
        <v>0</v>
      </c>
      <c r="I41" s="46">
        <v>0</v>
      </c>
      <c r="J41" s="47">
        <v>0</v>
      </c>
      <c r="K41" s="48">
        <v>0</v>
      </c>
      <c r="L41" s="47">
        <v>0</v>
      </c>
      <c r="M41" s="48">
        <v>0</v>
      </c>
      <c r="N41" s="47">
        <v>0</v>
      </c>
      <c r="O41" s="48">
        <f>O43</f>
        <v>29.5</v>
      </c>
      <c r="P41" s="47">
        <v>0</v>
      </c>
      <c r="Q41" s="48">
        <v>0</v>
      </c>
      <c r="R41" s="47">
        <f>R43</f>
        <v>0</v>
      </c>
      <c r="S41" s="48">
        <f>S43</f>
        <v>9.1</v>
      </c>
      <c r="T41" s="47">
        <v>0</v>
      </c>
      <c r="U41" s="48">
        <f>U43</f>
        <v>68.900000000000006</v>
      </c>
      <c r="V41" s="47">
        <v>0</v>
      </c>
      <c r="W41" s="48">
        <v>0</v>
      </c>
      <c r="X41" s="47">
        <f>X43</f>
        <v>32.799999999999997</v>
      </c>
      <c r="Y41" s="48">
        <v>0</v>
      </c>
      <c r="Z41" s="47">
        <v>0</v>
      </c>
      <c r="AA41" s="48">
        <f>AA43</f>
        <v>34.4</v>
      </c>
      <c r="AB41" s="47">
        <v>0</v>
      </c>
      <c r="AC41" s="48">
        <v>0</v>
      </c>
      <c r="AD41" s="47">
        <f>AD43</f>
        <v>34.4</v>
      </c>
      <c r="AE41" s="48">
        <v>0</v>
      </c>
      <c r="AF41" s="47">
        <v>0</v>
      </c>
      <c r="AG41" s="48">
        <v>0</v>
      </c>
      <c r="AH41" s="47">
        <v>0</v>
      </c>
      <c r="AI41" s="48">
        <v>0</v>
      </c>
      <c r="AJ41" s="47">
        <v>0</v>
      </c>
      <c r="AK41" s="48">
        <v>0</v>
      </c>
      <c r="AL41" s="47">
        <v>0</v>
      </c>
      <c r="AM41" s="48">
        <v>0</v>
      </c>
      <c r="AN41" s="47">
        <v>0</v>
      </c>
      <c r="AO41" s="48">
        <v>0</v>
      </c>
      <c r="AP41" s="47">
        <v>0</v>
      </c>
      <c r="AQ41" s="48">
        <v>0</v>
      </c>
      <c r="AR41" s="26">
        <v>0</v>
      </c>
      <c r="AS41" s="28"/>
      <c r="AT41" s="29"/>
    </row>
    <row r="42" spans="1:46" ht="26.25" customHeight="1" x14ac:dyDescent="0.25">
      <c r="A42" s="213"/>
      <c r="B42" s="215"/>
      <c r="C42" s="217"/>
      <c r="D42" s="217"/>
      <c r="E42" s="41" t="s">
        <v>57</v>
      </c>
      <c r="F42" s="47">
        <f>O42+R42+U42+X42+AA42+AD42+AG42+AJ42+AM42+AP42</f>
        <v>200</v>
      </c>
      <c r="G42" s="46">
        <v>0</v>
      </c>
      <c r="H42" s="79">
        <v>0</v>
      </c>
      <c r="I42" s="46">
        <v>0</v>
      </c>
      <c r="J42" s="47">
        <v>0</v>
      </c>
      <c r="K42" s="46">
        <v>0</v>
      </c>
      <c r="L42" s="47">
        <v>0</v>
      </c>
      <c r="M42" s="46">
        <v>0</v>
      </c>
      <c r="N42" s="47">
        <v>0</v>
      </c>
      <c r="O42" s="46">
        <f>O44</f>
        <v>29.5</v>
      </c>
      <c r="P42" s="47">
        <v>0</v>
      </c>
      <c r="Q42" s="46">
        <v>0</v>
      </c>
      <c r="R42" s="47">
        <v>0</v>
      </c>
      <c r="S42" s="46">
        <f>S44</f>
        <v>9.1</v>
      </c>
      <c r="T42" s="47">
        <v>0</v>
      </c>
      <c r="U42" s="46">
        <f>U44</f>
        <v>68.900000000000006</v>
      </c>
      <c r="V42" s="47">
        <v>0</v>
      </c>
      <c r="W42" s="46">
        <v>0</v>
      </c>
      <c r="X42" s="47">
        <f>X44</f>
        <v>32.799999999999997</v>
      </c>
      <c r="Y42" s="46">
        <v>0</v>
      </c>
      <c r="Z42" s="47">
        <v>0</v>
      </c>
      <c r="AA42" s="46">
        <f>AA44</f>
        <v>34.4</v>
      </c>
      <c r="AB42" s="47">
        <v>0</v>
      </c>
      <c r="AC42" s="46">
        <v>0</v>
      </c>
      <c r="AD42" s="47">
        <f>AD44</f>
        <v>34.4</v>
      </c>
      <c r="AE42" s="46">
        <v>0</v>
      </c>
      <c r="AF42" s="47">
        <v>0</v>
      </c>
      <c r="AG42" s="46">
        <v>0</v>
      </c>
      <c r="AH42" s="47">
        <v>0</v>
      </c>
      <c r="AI42" s="46">
        <v>0</v>
      </c>
      <c r="AJ42" s="47">
        <v>0</v>
      </c>
      <c r="AK42" s="46">
        <v>0</v>
      </c>
      <c r="AL42" s="47">
        <v>0</v>
      </c>
      <c r="AM42" s="46">
        <f>AM44</f>
        <v>0</v>
      </c>
      <c r="AN42" s="47">
        <v>0</v>
      </c>
      <c r="AO42" s="46">
        <v>0</v>
      </c>
      <c r="AP42" s="47">
        <f>AP44</f>
        <v>0</v>
      </c>
      <c r="AQ42" s="46">
        <v>0</v>
      </c>
      <c r="AR42" s="26">
        <v>0</v>
      </c>
      <c r="AS42" s="24"/>
      <c r="AT42" s="21"/>
    </row>
    <row r="43" spans="1:46" ht="12.75" customHeight="1" x14ac:dyDescent="0.25">
      <c r="A43" s="227" t="s">
        <v>71</v>
      </c>
      <c r="B43" s="218" t="s">
        <v>94</v>
      </c>
      <c r="C43" s="223" t="s">
        <v>66</v>
      </c>
      <c r="D43" s="223" t="s">
        <v>71</v>
      </c>
      <c r="E43" s="13" t="s">
        <v>56</v>
      </c>
      <c r="F43" s="26">
        <f>O43+R43+U43+X43+AA43+AD43+AG43+AJ43+AM43+AP43</f>
        <v>200</v>
      </c>
      <c r="G43" s="27">
        <v>0</v>
      </c>
      <c r="H43" s="81">
        <v>0</v>
      </c>
      <c r="I43" s="48">
        <v>0</v>
      </c>
      <c r="J43" s="26">
        <v>0</v>
      </c>
      <c r="K43" s="27">
        <v>0</v>
      </c>
      <c r="L43" s="47">
        <v>0</v>
      </c>
      <c r="M43" s="27">
        <v>0</v>
      </c>
      <c r="N43" s="26">
        <v>0</v>
      </c>
      <c r="O43" s="48">
        <v>29.5</v>
      </c>
      <c r="P43" s="26">
        <v>0</v>
      </c>
      <c r="Q43" s="27">
        <v>0</v>
      </c>
      <c r="R43" s="47">
        <v>0</v>
      </c>
      <c r="S43" s="27">
        <v>9.1</v>
      </c>
      <c r="T43" s="117">
        <v>0</v>
      </c>
      <c r="U43" s="48">
        <v>68.900000000000006</v>
      </c>
      <c r="V43" s="26">
        <v>0</v>
      </c>
      <c r="W43" s="121">
        <v>0</v>
      </c>
      <c r="X43" s="47">
        <v>32.799999999999997</v>
      </c>
      <c r="Y43" s="27">
        <v>0</v>
      </c>
      <c r="Z43" s="26">
        <v>0</v>
      </c>
      <c r="AA43" s="48">
        <v>34.4</v>
      </c>
      <c r="AB43" s="26">
        <v>0</v>
      </c>
      <c r="AC43" s="27">
        <v>0</v>
      </c>
      <c r="AD43" s="47">
        <v>34.4</v>
      </c>
      <c r="AE43" s="27">
        <v>0</v>
      </c>
      <c r="AF43" s="26">
        <v>0</v>
      </c>
      <c r="AG43" s="48">
        <v>0</v>
      </c>
      <c r="AH43" s="26">
        <v>0</v>
      </c>
      <c r="AI43" s="27">
        <v>0</v>
      </c>
      <c r="AJ43" s="47">
        <v>0</v>
      </c>
      <c r="AK43" s="27">
        <v>0</v>
      </c>
      <c r="AL43" s="26">
        <v>0</v>
      </c>
      <c r="AM43" s="48">
        <v>0</v>
      </c>
      <c r="AN43" s="26">
        <v>0</v>
      </c>
      <c r="AO43" s="27">
        <v>0</v>
      </c>
      <c r="AP43" s="47">
        <v>0</v>
      </c>
      <c r="AQ43" s="27">
        <v>0</v>
      </c>
      <c r="AR43" s="26">
        <v>0</v>
      </c>
      <c r="AS43" s="28"/>
      <c r="AT43" s="29"/>
    </row>
    <row r="44" spans="1:46" ht="37.5" customHeight="1" x14ac:dyDescent="0.25">
      <c r="A44" s="228"/>
      <c r="B44" s="220"/>
      <c r="C44" s="229"/>
      <c r="D44" s="229"/>
      <c r="E44" s="13" t="s">
        <v>57</v>
      </c>
      <c r="F44" s="26">
        <f>O44+R44+U44+X44+AA44+AD44+AG44+AJ44+AM44+AP44</f>
        <v>200</v>
      </c>
      <c r="G44" s="23">
        <v>0</v>
      </c>
      <c r="H44" s="81">
        <v>0</v>
      </c>
      <c r="I44" s="46">
        <v>0</v>
      </c>
      <c r="J44" s="26">
        <v>0</v>
      </c>
      <c r="K44" s="23">
        <v>0</v>
      </c>
      <c r="L44" s="47">
        <v>0</v>
      </c>
      <c r="M44" s="23">
        <v>0</v>
      </c>
      <c r="N44" s="26">
        <v>0</v>
      </c>
      <c r="O44" s="46">
        <v>29.5</v>
      </c>
      <c r="P44" s="26">
        <v>0</v>
      </c>
      <c r="Q44" s="23">
        <v>0</v>
      </c>
      <c r="R44" s="47">
        <v>0</v>
      </c>
      <c r="S44" s="23">
        <v>9.1</v>
      </c>
      <c r="T44" s="117">
        <v>0</v>
      </c>
      <c r="U44" s="46">
        <v>68.900000000000006</v>
      </c>
      <c r="V44" s="26">
        <v>0</v>
      </c>
      <c r="W44" s="58">
        <v>0</v>
      </c>
      <c r="X44" s="47">
        <v>32.799999999999997</v>
      </c>
      <c r="Y44" s="23">
        <v>0</v>
      </c>
      <c r="Z44" s="26">
        <v>0</v>
      </c>
      <c r="AA44" s="46">
        <v>34.4</v>
      </c>
      <c r="AB44" s="26">
        <v>0</v>
      </c>
      <c r="AC44" s="23">
        <v>0</v>
      </c>
      <c r="AD44" s="47">
        <v>34.4</v>
      </c>
      <c r="AE44" s="23">
        <v>0</v>
      </c>
      <c r="AF44" s="26">
        <v>0</v>
      </c>
      <c r="AG44" s="46">
        <v>0</v>
      </c>
      <c r="AH44" s="26">
        <v>0</v>
      </c>
      <c r="AI44" s="23">
        <v>0</v>
      </c>
      <c r="AJ44" s="47">
        <v>0</v>
      </c>
      <c r="AK44" s="23">
        <v>0</v>
      </c>
      <c r="AL44" s="26">
        <v>0</v>
      </c>
      <c r="AM44" s="46">
        <v>0</v>
      </c>
      <c r="AN44" s="26">
        <v>0</v>
      </c>
      <c r="AO44" s="23">
        <v>0</v>
      </c>
      <c r="AP44" s="47">
        <v>0</v>
      </c>
      <c r="AQ44" s="23">
        <v>0</v>
      </c>
      <c r="AR44" s="26">
        <v>0</v>
      </c>
      <c r="AS44" s="24"/>
      <c r="AT44" s="21"/>
    </row>
    <row r="45" spans="1:46" ht="12.75" customHeight="1" x14ac:dyDescent="0.25">
      <c r="A45" s="212" t="s">
        <v>72</v>
      </c>
      <c r="B45" s="214" t="s">
        <v>45</v>
      </c>
      <c r="C45" s="216" t="s">
        <v>41</v>
      </c>
      <c r="D45" s="216"/>
      <c r="E45" s="41" t="s">
        <v>56</v>
      </c>
      <c r="F45" s="47">
        <f>I45+L45+O45+R45+U45+X45+AA45+AD45+AG45+AJ45+AM45+AP45</f>
        <v>28350.6</v>
      </c>
      <c r="G45" s="48">
        <v>0</v>
      </c>
      <c r="H45" s="79">
        <v>0</v>
      </c>
      <c r="I45" s="48">
        <v>0</v>
      </c>
      <c r="J45" s="73">
        <v>0</v>
      </c>
      <c r="K45" s="48">
        <v>0</v>
      </c>
      <c r="L45" s="47">
        <v>0</v>
      </c>
      <c r="M45" s="48">
        <v>0</v>
      </c>
      <c r="N45" s="47">
        <v>0</v>
      </c>
      <c r="O45" s="48">
        <v>0</v>
      </c>
      <c r="P45" s="47">
        <v>0</v>
      </c>
      <c r="Q45" s="48">
        <v>0</v>
      </c>
      <c r="R45" s="47">
        <v>0</v>
      </c>
      <c r="S45" s="48">
        <v>0</v>
      </c>
      <c r="T45" s="47">
        <v>0</v>
      </c>
      <c r="U45" s="48">
        <f>U49</f>
        <v>30</v>
      </c>
      <c r="V45" s="47">
        <v>0</v>
      </c>
      <c r="W45" s="48">
        <v>0</v>
      </c>
      <c r="X45" s="47">
        <f>X49</f>
        <v>6020.6</v>
      </c>
      <c r="Y45" s="48">
        <v>0</v>
      </c>
      <c r="Z45" s="47">
        <v>0</v>
      </c>
      <c r="AA45" s="48">
        <f>AA49</f>
        <v>6900</v>
      </c>
      <c r="AB45" s="47">
        <v>0</v>
      </c>
      <c r="AC45" s="48">
        <v>0</v>
      </c>
      <c r="AD45" s="47">
        <f>AD49</f>
        <v>7812.1</v>
      </c>
      <c r="AE45" s="48">
        <v>0</v>
      </c>
      <c r="AF45" s="47">
        <v>0</v>
      </c>
      <c r="AG45" s="48">
        <f>AG49</f>
        <v>7587.9</v>
      </c>
      <c r="AH45" s="47">
        <v>0</v>
      </c>
      <c r="AI45" s="48">
        <v>0</v>
      </c>
      <c r="AJ45" s="47">
        <v>0</v>
      </c>
      <c r="AK45" s="48">
        <v>0</v>
      </c>
      <c r="AL45" s="47">
        <v>0</v>
      </c>
      <c r="AM45" s="48">
        <v>0</v>
      </c>
      <c r="AN45" s="47">
        <v>0</v>
      </c>
      <c r="AO45" s="48">
        <v>0</v>
      </c>
      <c r="AP45" s="47">
        <v>0</v>
      </c>
      <c r="AQ45" s="48">
        <v>0</v>
      </c>
      <c r="AR45" s="47">
        <v>0</v>
      </c>
      <c r="AS45" s="28"/>
      <c r="AT45" s="30"/>
    </row>
    <row r="46" spans="1:46" ht="13.5" customHeight="1" x14ac:dyDescent="0.25">
      <c r="A46" s="235"/>
      <c r="B46" s="236"/>
      <c r="C46" s="237"/>
      <c r="D46" s="237"/>
      <c r="E46" s="41" t="s">
        <v>58</v>
      </c>
      <c r="F46" s="47">
        <v>0</v>
      </c>
      <c r="G46" s="48">
        <v>0</v>
      </c>
      <c r="H46" s="79">
        <v>0</v>
      </c>
      <c r="I46" s="48">
        <v>0</v>
      </c>
      <c r="J46" s="73">
        <v>0</v>
      </c>
      <c r="K46" s="48">
        <v>0</v>
      </c>
      <c r="L46" s="47">
        <v>0</v>
      </c>
      <c r="M46" s="48">
        <v>0</v>
      </c>
      <c r="N46" s="47">
        <v>0</v>
      </c>
      <c r="O46" s="48">
        <v>0</v>
      </c>
      <c r="P46" s="47">
        <v>0</v>
      </c>
      <c r="Q46" s="48">
        <v>0</v>
      </c>
      <c r="R46" s="47">
        <v>0</v>
      </c>
      <c r="S46" s="48">
        <v>0</v>
      </c>
      <c r="T46" s="47">
        <v>0</v>
      </c>
      <c r="U46" s="48">
        <v>0</v>
      </c>
      <c r="V46" s="47">
        <v>0</v>
      </c>
      <c r="W46" s="48">
        <v>0</v>
      </c>
      <c r="X46" s="47">
        <v>0</v>
      </c>
      <c r="Y46" s="48">
        <v>0</v>
      </c>
      <c r="Z46" s="47">
        <v>0</v>
      </c>
      <c r="AA46" s="48">
        <v>0</v>
      </c>
      <c r="AB46" s="47">
        <v>0</v>
      </c>
      <c r="AC46" s="48">
        <v>0</v>
      </c>
      <c r="AD46" s="47">
        <v>0</v>
      </c>
      <c r="AE46" s="48">
        <v>0</v>
      </c>
      <c r="AF46" s="47">
        <v>0</v>
      </c>
      <c r="AG46" s="48">
        <v>0</v>
      </c>
      <c r="AH46" s="47">
        <v>0</v>
      </c>
      <c r="AI46" s="48">
        <v>0</v>
      </c>
      <c r="AJ46" s="47">
        <v>0</v>
      </c>
      <c r="AK46" s="48">
        <v>0</v>
      </c>
      <c r="AL46" s="47">
        <v>0</v>
      </c>
      <c r="AM46" s="48">
        <v>0</v>
      </c>
      <c r="AN46" s="47">
        <v>0</v>
      </c>
      <c r="AO46" s="48">
        <v>0</v>
      </c>
      <c r="AP46" s="47">
        <v>0</v>
      </c>
      <c r="AQ46" s="48">
        <v>0</v>
      </c>
      <c r="AR46" s="47">
        <v>0</v>
      </c>
      <c r="AS46" s="28"/>
      <c r="AT46" s="30"/>
    </row>
    <row r="47" spans="1:46" ht="26.25" customHeight="1" x14ac:dyDescent="0.25">
      <c r="A47" s="235"/>
      <c r="B47" s="236"/>
      <c r="C47" s="237"/>
      <c r="D47" s="237"/>
      <c r="E47" s="41" t="s">
        <v>57</v>
      </c>
      <c r="F47" s="47">
        <f>U47+X47+AA47+AD47+AG47+AJ47+AM47+AP47</f>
        <v>28350.6</v>
      </c>
      <c r="G47" s="48">
        <v>0</v>
      </c>
      <c r="H47" s="79">
        <v>0</v>
      </c>
      <c r="I47" s="48">
        <v>0</v>
      </c>
      <c r="J47" s="73">
        <v>0</v>
      </c>
      <c r="K47" s="48">
        <v>0</v>
      </c>
      <c r="L47" s="47">
        <v>0</v>
      </c>
      <c r="M47" s="48">
        <v>0</v>
      </c>
      <c r="N47" s="47">
        <v>0</v>
      </c>
      <c r="O47" s="48">
        <v>0</v>
      </c>
      <c r="P47" s="47">
        <v>0</v>
      </c>
      <c r="Q47" s="48">
        <v>0</v>
      </c>
      <c r="R47" s="47">
        <v>0</v>
      </c>
      <c r="S47" s="48">
        <v>0</v>
      </c>
      <c r="T47" s="47">
        <v>0</v>
      </c>
      <c r="U47" s="48">
        <f>U51</f>
        <v>30</v>
      </c>
      <c r="V47" s="47">
        <v>0</v>
      </c>
      <c r="W47" s="48">
        <v>0</v>
      </c>
      <c r="X47" s="47">
        <f>X57+X61</f>
        <v>6020.6</v>
      </c>
      <c r="Y47" s="46">
        <v>0</v>
      </c>
      <c r="Z47" s="47">
        <v>0</v>
      </c>
      <c r="AA47" s="48">
        <f>AA51</f>
        <v>6900</v>
      </c>
      <c r="AB47" s="47">
        <v>0</v>
      </c>
      <c r="AC47" s="48">
        <v>0</v>
      </c>
      <c r="AD47" s="47">
        <f>AD51</f>
        <v>7812.1</v>
      </c>
      <c r="AE47" s="48">
        <v>0</v>
      </c>
      <c r="AF47" s="47">
        <v>0</v>
      </c>
      <c r="AG47" s="48">
        <f>AG51</f>
        <v>7587.9</v>
      </c>
      <c r="AH47" s="47">
        <v>0</v>
      </c>
      <c r="AI47" s="48">
        <v>0</v>
      </c>
      <c r="AJ47" s="47">
        <v>0</v>
      </c>
      <c r="AK47" s="48">
        <v>0</v>
      </c>
      <c r="AL47" s="47">
        <v>0</v>
      </c>
      <c r="AM47" s="48">
        <v>0</v>
      </c>
      <c r="AN47" s="47">
        <v>0</v>
      </c>
      <c r="AO47" s="46">
        <v>0</v>
      </c>
      <c r="AP47" s="47">
        <v>0</v>
      </c>
      <c r="AQ47" s="48">
        <v>0</v>
      </c>
      <c r="AR47" s="47">
        <v>0</v>
      </c>
      <c r="AS47" s="28"/>
      <c r="AT47" s="30"/>
    </row>
    <row r="48" spans="1:46" ht="14.25" customHeight="1" x14ac:dyDescent="0.25">
      <c r="A48" s="213"/>
      <c r="B48" s="215"/>
      <c r="C48" s="217"/>
      <c r="D48" s="217"/>
      <c r="E48" s="41" t="s">
        <v>59</v>
      </c>
      <c r="F48" s="44">
        <v>0</v>
      </c>
      <c r="G48" s="44">
        <v>0</v>
      </c>
      <c r="H48" s="88">
        <v>0</v>
      </c>
      <c r="I48" s="44">
        <v>0</v>
      </c>
      <c r="J48" s="91">
        <v>0</v>
      </c>
      <c r="K48" s="44">
        <v>0</v>
      </c>
      <c r="L48" s="91">
        <v>0</v>
      </c>
      <c r="M48" s="44">
        <v>0</v>
      </c>
      <c r="N48" s="91">
        <v>0</v>
      </c>
      <c r="O48" s="44">
        <v>0</v>
      </c>
      <c r="P48" s="91">
        <v>0</v>
      </c>
      <c r="Q48" s="44">
        <v>0</v>
      </c>
      <c r="R48" s="91">
        <v>0</v>
      </c>
      <c r="S48" s="44">
        <v>0</v>
      </c>
      <c r="T48" s="91">
        <v>0</v>
      </c>
      <c r="U48" s="44">
        <v>0</v>
      </c>
      <c r="V48" s="91">
        <v>0</v>
      </c>
      <c r="W48" s="44">
        <v>0</v>
      </c>
      <c r="X48" s="91">
        <v>0</v>
      </c>
      <c r="Y48" s="44">
        <v>0</v>
      </c>
      <c r="Z48" s="91">
        <v>0</v>
      </c>
      <c r="AA48" s="44">
        <v>0</v>
      </c>
      <c r="AB48" s="91">
        <v>0</v>
      </c>
      <c r="AC48" s="44">
        <v>0</v>
      </c>
      <c r="AD48" s="91">
        <v>0</v>
      </c>
      <c r="AE48" s="44">
        <v>0</v>
      </c>
      <c r="AF48" s="91">
        <v>0</v>
      </c>
      <c r="AG48" s="44">
        <v>0</v>
      </c>
      <c r="AH48" s="89">
        <v>0</v>
      </c>
      <c r="AI48" s="43">
        <v>0</v>
      </c>
      <c r="AJ48" s="91">
        <v>0</v>
      </c>
      <c r="AK48" s="43">
        <v>0</v>
      </c>
      <c r="AL48" s="89">
        <v>0</v>
      </c>
      <c r="AM48" s="44">
        <v>0</v>
      </c>
      <c r="AN48" s="89">
        <v>0</v>
      </c>
      <c r="AO48" s="43">
        <v>0</v>
      </c>
      <c r="AP48" s="91">
        <v>0</v>
      </c>
      <c r="AQ48" s="43">
        <v>0</v>
      </c>
      <c r="AR48" s="89">
        <v>0</v>
      </c>
      <c r="AS48" s="21"/>
      <c r="AT48" s="32"/>
    </row>
    <row r="49" spans="1:46" ht="11.25" customHeight="1" x14ac:dyDescent="0.25">
      <c r="A49" s="221" t="s">
        <v>55</v>
      </c>
      <c r="B49" s="218" t="s">
        <v>95</v>
      </c>
      <c r="C49" s="223" t="s">
        <v>41</v>
      </c>
      <c r="D49" s="225"/>
      <c r="E49" s="13" t="s">
        <v>56</v>
      </c>
      <c r="F49" s="51">
        <f>I49+L49+O49+R49+U49+X49+AA49+AD49+AG49+AJ49+AM49+AP49</f>
        <v>28350.6</v>
      </c>
      <c r="G49" s="83">
        <f>J49+M49+P49+S49+V49+Y49+AB49+AE49+AH49+AK49+AN49+AQ49</f>
        <v>0</v>
      </c>
      <c r="H49" s="84">
        <v>0</v>
      </c>
      <c r="I49" s="85">
        <v>0</v>
      </c>
      <c r="J49" s="83">
        <v>0</v>
      </c>
      <c r="K49" s="84">
        <v>0</v>
      </c>
      <c r="L49" s="85">
        <v>0</v>
      </c>
      <c r="M49" s="84">
        <v>0</v>
      </c>
      <c r="N49" s="83">
        <v>0</v>
      </c>
      <c r="O49" s="50">
        <v>0</v>
      </c>
      <c r="P49" s="83">
        <v>0</v>
      </c>
      <c r="Q49" s="84">
        <v>0</v>
      </c>
      <c r="R49" s="85">
        <v>0</v>
      </c>
      <c r="S49" s="84">
        <v>0</v>
      </c>
      <c r="T49" s="111">
        <v>0</v>
      </c>
      <c r="U49" s="50">
        <f>U54+U58</f>
        <v>30</v>
      </c>
      <c r="V49" s="83">
        <v>0</v>
      </c>
      <c r="W49" s="122">
        <v>0</v>
      </c>
      <c r="X49" s="68">
        <f>X54+X58</f>
        <v>6020.6</v>
      </c>
      <c r="Y49" s="84">
        <f>Y54+Y58</f>
        <v>0</v>
      </c>
      <c r="Z49" s="83">
        <v>0</v>
      </c>
      <c r="AA49" s="66">
        <f>AA54+AA58</f>
        <v>6900</v>
      </c>
      <c r="AB49" s="83">
        <f>AB54+AB58</f>
        <v>0</v>
      </c>
      <c r="AC49" s="84">
        <v>0</v>
      </c>
      <c r="AD49" s="68">
        <f>AD54+AD58</f>
        <v>7812.1</v>
      </c>
      <c r="AE49" s="84">
        <f>AE54+AE58</f>
        <v>0</v>
      </c>
      <c r="AF49" s="83">
        <v>0</v>
      </c>
      <c r="AG49" s="66">
        <f>AG54+AG58</f>
        <v>7587.9</v>
      </c>
      <c r="AH49" s="83">
        <f>AH54+AH58</f>
        <v>0</v>
      </c>
      <c r="AI49" s="84">
        <v>0</v>
      </c>
      <c r="AJ49" s="85">
        <f>AJ54+AJ58</f>
        <v>0</v>
      </c>
      <c r="AK49" s="84">
        <f>AK54+AK58</f>
        <v>0</v>
      </c>
      <c r="AL49" s="83">
        <v>0</v>
      </c>
      <c r="AM49" s="50">
        <f>AM54+AM58</f>
        <v>0</v>
      </c>
      <c r="AN49" s="83">
        <f>AN54+AN58</f>
        <v>0</v>
      </c>
      <c r="AO49" s="84">
        <v>0</v>
      </c>
      <c r="AP49" s="85">
        <f>AP54+AP58</f>
        <v>0</v>
      </c>
      <c r="AQ49" s="84">
        <f>AQ54+AQ58</f>
        <v>0</v>
      </c>
      <c r="AR49" s="83">
        <v>0</v>
      </c>
      <c r="AS49" s="25"/>
      <c r="AT49" s="29"/>
    </row>
    <row r="50" spans="1:46" ht="12.75" customHeight="1" x14ac:dyDescent="0.25">
      <c r="A50" s="222"/>
      <c r="B50" s="219"/>
      <c r="C50" s="224"/>
      <c r="D50" s="226"/>
      <c r="E50" s="13" t="s">
        <v>58</v>
      </c>
      <c r="F50" s="84">
        <v>0</v>
      </c>
      <c r="G50" s="83">
        <v>0</v>
      </c>
      <c r="H50" s="84">
        <v>0</v>
      </c>
      <c r="I50" s="85">
        <v>0</v>
      </c>
      <c r="J50" s="83">
        <v>0</v>
      </c>
      <c r="K50" s="84">
        <v>0</v>
      </c>
      <c r="L50" s="85">
        <v>0</v>
      </c>
      <c r="M50" s="84">
        <v>0</v>
      </c>
      <c r="N50" s="83">
        <v>0</v>
      </c>
      <c r="O50" s="50">
        <v>0</v>
      </c>
      <c r="P50" s="83">
        <v>0</v>
      </c>
      <c r="Q50" s="84">
        <v>0</v>
      </c>
      <c r="R50" s="85">
        <v>0</v>
      </c>
      <c r="S50" s="84">
        <v>0</v>
      </c>
      <c r="T50" s="111">
        <v>0</v>
      </c>
      <c r="U50" s="50">
        <v>0</v>
      </c>
      <c r="V50" s="83">
        <v>0</v>
      </c>
      <c r="W50" s="122">
        <v>0</v>
      </c>
      <c r="X50" s="85">
        <v>0</v>
      </c>
      <c r="Y50" s="84">
        <v>0</v>
      </c>
      <c r="Z50" s="83">
        <v>0</v>
      </c>
      <c r="AA50" s="50">
        <v>0</v>
      </c>
      <c r="AB50" s="43">
        <v>0</v>
      </c>
      <c r="AC50" s="84">
        <v>0</v>
      </c>
      <c r="AD50" s="85">
        <v>0</v>
      </c>
      <c r="AE50" s="84">
        <v>0</v>
      </c>
      <c r="AF50" s="83">
        <v>0</v>
      </c>
      <c r="AG50" s="50">
        <v>0</v>
      </c>
      <c r="AH50" s="83">
        <v>0</v>
      </c>
      <c r="AI50" s="84">
        <v>0</v>
      </c>
      <c r="AJ50" s="85">
        <v>0</v>
      </c>
      <c r="AK50" s="84">
        <v>0</v>
      </c>
      <c r="AL50" s="83">
        <v>0</v>
      </c>
      <c r="AM50" s="50">
        <v>0</v>
      </c>
      <c r="AN50" s="83">
        <v>0</v>
      </c>
      <c r="AO50" s="84">
        <v>0</v>
      </c>
      <c r="AP50" s="85">
        <v>0</v>
      </c>
      <c r="AQ50" s="84">
        <v>0</v>
      </c>
      <c r="AR50" s="83">
        <v>0</v>
      </c>
      <c r="AS50" s="25"/>
      <c r="AT50" s="29"/>
    </row>
    <row r="51" spans="1:46" ht="24" customHeight="1" x14ac:dyDescent="0.25">
      <c r="A51" s="222"/>
      <c r="B51" s="219"/>
      <c r="C51" s="224"/>
      <c r="D51" s="226"/>
      <c r="E51" s="13" t="s">
        <v>57</v>
      </c>
      <c r="F51" s="51">
        <f>I51+L51+O51+R51+U51+X51+AA51+AD51+AG51+AJ51+AM51+AP51</f>
        <v>28350.6</v>
      </c>
      <c r="G51" s="27">
        <f>J51+M51+P51+S51+V51+Y51+AB51+AE51+AH51+AK51+AN51+AQ51</f>
        <v>0</v>
      </c>
      <c r="H51" s="84">
        <v>0</v>
      </c>
      <c r="I51" s="85">
        <v>0</v>
      </c>
      <c r="J51" s="83">
        <v>0</v>
      </c>
      <c r="K51" s="84">
        <v>0</v>
      </c>
      <c r="L51" s="85">
        <v>0</v>
      </c>
      <c r="M51" s="84">
        <v>0</v>
      </c>
      <c r="N51" s="83">
        <v>0</v>
      </c>
      <c r="O51" s="66">
        <v>0</v>
      </c>
      <c r="P51" s="53">
        <v>0</v>
      </c>
      <c r="Q51" s="52">
        <v>0</v>
      </c>
      <c r="R51" s="61">
        <v>0</v>
      </c>
      <c r="S51" s="52">
        <v>0</v>
      </c>
      <c r="T51" s="116">
        <v>0</v>
      </c>
      <c r="U51" s="47">
        <f>U57+U61</f>
        <v>30</v>
      </c>
      <c r="V51" s="83">
        <v>0</v>
      </c>
      <c r="W51" s="122">
        <v>0</v>
      </c>
      <c r="X51" s="68">
        <f>X57+X61</f>
        <v>6020.6</v>
      </c>
      <c r="Y51" s="26">
        <v>0</v>
      </c>
      <c r="Z51" s="83">
        <v>0</v>
      </c>
      <c r="AA51" s="67">
        <f>AA57+AA61</f>
        <v>6900</v>
      </c>
      <c r="AB51" s="96">
        <f>AB57+AB61</f>
        <v>0</v>
      </c>
      <c r="AC51" s="84">
        <v>0</v>
      </c>
      <c r="AD51" s="68">
        <f>AD57+AD61</f>
        <v>7812.1</v>
      </c>
      <c r="AE51" s="84">
        <f>AE57+AE61</f>
        <v>0</v>
      </c>
      <c r="AF51" s="83">
        <v>0</v>
      </c>
      <c r="AG51" s="67">
        <f>AG57+AG61</f>
        <v>7587.9</v>
      </c>
      <c r="AH51" s="27">
        <f>AH57+AH61</f>
        <v>0</v>
      </c>
      <c r="AI51" s="84">
        <v>0</v>
      </c>
      <c r="AJ51" s="48">
        <f>AJ57+AJ61</f>
        <v>0</v>
      </c>
      <c r="AK51" s="26">
        <f>AK57+AK61</f>
        <v>0</v>
      </c>
      <c r="AL51" s="83">
        <v>0</v>
      </c>
      <c r="AM51" s="47">
        <f>AM57+AM61</f>
        <v>0</v>
      </c>
      <c r="AN51" s="27">
        <f>AN57+AN61</f>
        <v>0</v>
      </c>
      <c r="AO51" s="84">
        <v>0</v>
      </c>
      <c r="AP51" s="48">
        <f>AP57+AP61</f>
        <v>0</v>
      </c>
      <c r="AQ51" s="26">
        <f>AQ57+AQ61</f>
        <v>0</v>
      </c>
      <c r="AR51" s="83">
        <v>0</v>
      </c>
      <c r="AS51" s="25"/>
      <c r="AT51" s="29"/>
    </row>
    <row r="52" spans="1:46" ht="15" customHeight="1" x14ac:dyDescent="0.25">
      <c r="A52" s="222"/>
      <c r="B52" s="220"/>
      <c r="C52" s="224"/>
      <c r="D52" s="226"/>
      <c r="E52" s="20" t="s">
        <v>59</v>
      </c>
      <c r="F52" s="84">
        <v>0</v>
      </c>
      <c r="G52" s="83">
        <v>0</v>
      </c>
      <c r="H52" s="84">
        <v>0</v>
      </c>
      <c r="I52" s="85">
        <v>0</v>
      </c>
      <c r="J52" s="83">
        <v>0</v>
      </c>
      <c r="K52" s="84">
        <v>0</v>
      </c>
      <c r="L52" s="85">
        <v>0</v>
      </c>
      <c r="M52" s="84">
        <v>0</v>
      </c>
      <c r="N52" s="83">
        <v>0</v>
      </c>
      <c r="O52" s="50">
        <v>0</v>
      </c>
      <c r="P52" s="83">
        <v>0</v>
      </c>
      <c r="Q52" s="84">
        <v>0</v>
      </c>
      <c r="R52" s="85">
        <v>0</v>
      </c>
      <c r="S52" s="84">
        <v>0</v>
      </c>
      <c r="T52" s="111">
        <v>0</v>
      </c>
      <c r="U52" s="50">
        <v>0</v>
      </c>
      <c r="V52" s="83">
        <v>0</v>
      </c>
      <c r="W52" s="122">
        <v>0</v>
      </c>
      <c r="X52" s="85">
        <v>0</v>
      </c>
      <c r="Y52" s="84">
        <v>0</v>
      </c>
      <c r="Z52" s="83">
        <v>0</v>
      </c>
      <c r="AA52" s="50">
        <v>0</v>
      </c>
      <c r="AB52" s="83">
        <v>0</v>
      </c>
      <c r="AC52" s="84">
        <v>0</v>
      </c>
      <c r="AD52" s="85">
        <v>0</v>
      </c>
      <c r="AE52" s="84">
        <v>0</v>
      </c>
      <c r="AF52" s="83">
        <v>0</v>
      </c>
      <c r="AG52" s="50">
        <v>0</v>
      </c>
      <c r="AH52" s="83">
        <v>0</v>
      </c>
      <c r="AI52" s="84">
        <v>0</v>
      </c>
      <c r="AJ52" s="85">
        <v>0</v>
      </c>
      <c r="AK52" s="84">
        <v>0</v>
      </c>
      <c r="AL52" s="83">
        <v>0</v>
      </c>
      <c r="AM52" s="50">
        <v>0</v>
      </c>
      <c r="AN52" s="83">
        <v>0</v>
      </c>
      <c r="AO52" s="84">
        <v>0</v>
      </c>
      <c r="AP52" s="85">
        <v>0</v>
      </c>
      <c r="AQ52" s="84">
        <v>0</v>
      </c>
      <c r="AR52" s="83">
        <v>0</v>
      </c>
      <c r="AS52" s="25"/>
      <c r="AT52" s="29"/>
    </row>
    <row r="53" spans="1:46" ht="0.75" hidden="1" customHeight="1" x14ac:dyDescent="0.25">
      <c r="A53" s="24" t="s">
        <v>18</v>
      </c>
      <c r="B53" s="22" t="s">
        <v>42</v>
      </c>
      <c r="C53" s="21"/>
      <c r="D53" s="34"/>
      <c r="E53" s="34"/>
      <c r="F53" s="34"/>
      <c r="G53" s="86"/>
      <c r="H53" s="86"/>
      <c r="I53" s="87"/>
      <c r="J53" s="86"/>
      <c r="K53" s="86"/>
      <c r="L53" s="87"/>
      <c r="M53" s="86"/>
      <c r="N53" s="86"/>
      <c r="O53" s="62"/>
      <c r="P53" s="34"/>
      <c r="Q53" s="34"/>
      <c r="R53" s="62"/>
      <c r="S53" s="34"/>
      <c r="T53" s="112"/>
      <c r="U53" s="62"/>
      <c r="V53" s="34"/>
      <c r="W53" s="59"/>
      <c r="X53" s="62"/>
      <c r="Y53" s="34"/>
      <c r="Z53" s="34"/>
      <c r="AA53" s="62"/>
      <c r="AB53" s="34"/>
      <c r="AC53" s="34"/>
      <c r="AD53" s="62"/>
      <c r="AE53" s="34"/>
      <c r="AF53" s="34"/>
      <c r="AG53" s="62"/>
      <c r="AH53" s="34"/>
      <c r="AI53" s="34"/>
      <c r="AJ53" s="62"/>
      <c r="AK53" s="34"/>
      <c r="AL53" s="34"/>
      <c r="AM53" s="62"/>
      <c r="AN53" s="34"/>
      <c r="AO53" s="34"/>
      <c r="AP53" s="62"/>
      <c r="AQ53" s="34"/>
      <c r="AR53" s="34"/>
      <c r="AS53" s="34"/>
      <c r="AT53" s="32"/>
    </row>
    <row r="54" spans="1:46" ht="11.25" customHeight="1" x14ac:dyDescent="0.25">
      <c r="A54" s="227" t="s">
        <v>73</v>
      </c>
      <c r="B54" s="218" t="s">
        <v>51</v>
      </c>
      <c r="C54" s="223" t="s">
        <v>41</v>
      </c>
      <c r="D54" s="223" t="s">
        <v>55</v>
      </c>
      <c r="E54" s="13" t="s">
        <v>56</v>
      </c>
      <c r="F54" s="21">
        <f>X54+AD54</f>
        <v>3574.9</v>
      </c>
      <c r="G54" s="43">
        <v>0</v>
      </c>
      <c r="H54" s="43">
        <v>0</v>
      </c>
      <c r="I54" s="88">
        <v>0</v>
      </c>
      <c r="J54" s="43">
        <v>0</v>
      </c>
      <c r="K54" s="89">
        <v>0</v>
      </c>
      <c r="L54" s="44">
        <v>0</v>
      </c>
      <c r="M54" s="89">
        <v>0</v>
      </c>
      <c r="N54" s="43">
        <v>0</v>
      </c>
      <c r="O54" s="91">
        <v>0</v>
      </c>
      <c r="P54" s="43">
        <v>0</v>
      </c>
      <c r="Q54" s="89">
        <v>0</v>
      </c>
      <c r="R54" s="44">
        <v>0</v>
      </c>
      <c r="S54" s="89">
        <v>0</v>
      </c>
      <c r="T54" s="113">
        <v>0</v>
      </c>
      <c r="U54" s="91">
        <v>0</v>
      </c>
      <c r="V54" s="43">
        <v>0</v>
      </c>
      <c r="W54" s="123">
        <v>0</v>
      </c>
      <c r="X54" s="69">
        <v>3350.6</v>
      </c>
      <c r="Y54" s="89">
        <v>0</v>
      </c>
      <c r="Z54" s="43">
        <v>0</v>
      </c>
      <c r="AA54" s="91">
        <v>0</v>
      </c>
      <c r="AB54" s="43">
        <v>0</v>
      </c>
      <c r="AC54" s="89">
        <v>0</v>
      </c>
      <c r="AD54" s="69">
        <v>224.3</v>
      </c>
      <c r="AE54" s="89">
        <v>0</v>
      </c>
      <c r="AF54" s="43">
        <v>0</v>
      </c>
      <c r="AG54" s="91">
        <v>0</v>
      </c>
      <c r="AH54" s="43">
        <v>0</v>
      </c>
      <c r="AI54" s="89">
        <v>0</v>
      </c>
      <c r="AJ54" s="44">
        <v>0</v>
      </c>
      <c r="AK54" s="89">
        <v>0</v>
      </c>
      <c r="AL54" s="43">
        <v>0</v>
      </c>
      <c r="AM54" s="91">
        <v>0</v>
      </c>
      <c r="AN54" s="43">
        <v>0</v>
      </c>
      <c r="AO54" s="89">
        <v>0</v>
      </c>
      <c r="AP54" s="44">
        <v>0</v>
      </c>
      <c r="AQ54" s="89">
        <v>0</v>
      </c>
      <c r="AR54" s="43">
        <v>0</v>
      </c>
      <c r="AS54" s="31"/>
      <c r="AT54" s="21"/>
    </row>
    <row r="55" spans="1:46" ht="12" customHeight="1" x14ac:dyDescent="0.25">
      <c r="A55" s="230"/>
      <c r="B55" s="219"/>
      <c r="C55" s="224"/>
      <c r="D55" s="224"/>
      <c r="E55" s="13" t="s">
        <v>58</v>
      </c>
      <c r="F55" s="43">
        <v>0</v>
      </c>
      <c r="G55" s="90">
        <v>0</v>
      </c>
      <c r="H55" s="43">
        <v>0</v>
      </c>
      <c r="I55" s="91">
        <v>0</v>
      </c>
      <c r="J55" s="43">
        <v>0</v>
      </c>
      <c r="K55" s="89">
        <v>0</v>
      </c>
      <c r="L55" s="44">
        <v>0</v>
      </c>
      <c r="M55" s="89">
        <v>0</v>
      </c>
      <c r="N55" s="43">
        <v>0</v>
      </c>
      <c r="O55" s="91">
        <v>0</v>
      </c>
      <c r="P55" s="43">
        <v>0</v>
      </c>
      <c r="Q55" s="89">
        <v>0</v>
      </c>
      <c r="R55" s="44">
        <v>0</v>
      </c>
      <c r="S55" s="89">
        <v>0</v>
      </c>
      <c r="T55" s="113">
        <v>0</v>
      </c>
      <c r="U55" s="91">
        <v>0</v>
      </c>
      <c r="V55" s="43">
        <v>0</v>
      </c>
      <c r="W55" s="123">
        <v>0</v>
      </c>
      <c r="X55" s="45">
        <v>0</v>
      </c>
      <c r="Y55" s="89">
        <v>0</v>
      </c>
      <c r="Z55" s="43">
        <v>0</v>
      </c>
      <c r="AA55" s="91">
        <v>0</v>
      </c>
      <c r="AB55" s="43">
        <v>0</v>
      </c>
      <c r="AC55" s="89">
        <v>0</v>
      </c>
      <c r="AD55" s="45">
        <v>0</v>
      </c>
      <c r="AE55" s="89">
        <v>0</v>
      </c>
      <c r="AF55" s="43">
        <v>0</v>
      </c>
      <c r="AG55" s="91">
        <v>0</v>
      </c>
      <c r="AH55" s="43">
        <v>0</v>
      </c>
      <c r="AI55" s="89">
        <v>0</v>
      </c>
      <c r="AJ55" s="44">
        <v>0</v>
      </c>
      <c r="AK55" s="89">
        <v>0</v>
      </c>
      <c r="AL55" s="43">
        <v>0</v>
      </c>
      <c r="AM55" s="91">
        <v>0</v>
      </c>
      <c r="AN55" s="43">
        <v>0</v>
      </c>
      <c r="AO55" s="89">
        <v>0</v>
      </c>
      <c r="AP55" s="44">
        <v>0</v>
      </c>
      <c r="AQ55" s="89">
        <v>0</v>
      </c>
      <c r="AR55" s="43">
        <v>0</v>
      </c>
      <c r="AS55" s="31"/>
      <c r="AT55" s="21"/>
    </row>
    <row r="56" spans="1:46" ht="13.5" customHeight="1" x14ac:dyDescent="0.25">
      <c r="A56" s="230"/>
      <c r="B56" s="219"/>
      <c r="C56" s="224"/>
      <c r="D56" s="224"/>
      <c r="E56" s="13" t="s">
        <v>59</v>
      </c>
      <c r="F56" s="43">
        <v>0</v>
      </c>
      <c r="G56" s="92">
        <v>0</v>
      </c>
      <c r="H56" s="93">
        <v>0</v>
      </c>
      <c r="I56" s="94">
        <v>0</v>
      </c>
      <c r="J56" s="93">
        <v>0</v>
      </c>
      <c r="K56" s="92">
        <v>0</v>
      </c>
      <c r="L56" s="95">
        <v>0</v>
      </c>
      <c r="M56" s="92">
        <v>0</v>
      </c>
      <c r="N56" s="93">
        <v>0</v>
      </c>
      <c r="O56" s="94">
        <v>0</v>
      </c>
      <c r="P56" s="93">
        <v>0</v>
      </c>
      <c r="Q56" s="92">
        <v>0</v>
      </c>
      <c r="R56" s="95">
        <v>0</v>
      </c>
      <c r="S56" s="92">
        <v>0</v>
      </c>
      <c r="T56" s="114">
        <v>0</v>
      </c>
      <c r="U56" s="94">
        <v>0</v>
      </c>
      <c r="V56" s="93">
        <v>0</v>
      </c>
      <c r="W56" s="124">
        <v>0</v>
      </c>
      <c r="X56" s="95">
        <v>0</v>
      </c>
      <c r="Y56" s="92">
        <v>0</v>
      </c>
      <c r="Z56" s="93">
        <v>0</v>
      </c>
      <c r="AA56" s="94">
        <v>0</v>
      </c>
      <c r="AB56" s="93">
        <v>0</v>
      </c>
      <c r="AC56" s="92">
        <v>0</v>
      </c>
      <c r="AD56" s="95">
        <v>0</v>
      </c>
      <c r="AE56" s="92">
        <v>0</v>
      </c>
      <c r="AF56" s="93">
        <v>0</v>
      </c>
      <c r="AG56" s="94">
        <v>0</v>
      </c>
      <c r="AH56" s="97">
        <v>0</v>
      </c>
      <c r="AI56" s="92">
        <v>0</v>
      </c>
      <c r="AJ56" s="95">
        <v>0</v>
      </c>
      <c r="AK56" s="92">
        <v>0</v>
      </c>
      <c r="AL56" s="93">
        <v>0</v>
      </c>
      <c r="AM56" s="94">
        <v>0</v>
      </c>
      <c r="AN56" s="93">
        <v>0</v>
      </c>
      <c r="AO56" s="92">
        <v>0</v>
      </c>
      <c r="AP56" s="95">
        <v>0</v>
      </c>
      <c r="AQ56" s="92">
        <v>0</v>
      </c>
      <c r="AR56" s="93">
        <v>0</v>
      </c>
      <c r="AS56" s="22"/>
      <c r="AT56" s="33"/>
    </row>
    <row r="57" spans="1:46" ht="26.25" customHeight="1" x14ac:dyDescent="0.25">
      <c r="A57" s="228"/>
      <c r="B57" s="220"/>
      <c r="C57" s="229"/>
      <c r="D57" s="229"/>
      <c r="E57" s="13" t="s">
        <v>57</v>
      </c>
      <c r="F57" s="23">
        <f>I57+L57+O57+R57+U57+X57+AA57+AD57+AG57+AJ57+AM57+AP57</f>
        <v>3574.9</v>
      </c>
      <c r="G57" s="35">
        <f>J57+M57+P57+S57+V57+Y57+AB57+AE57+AH57+AK57+AN57+AQ57</f>
        <v>0</v>
      </c>
      <c r="H57" s="23">
        <f>G57/F57*100</f>
        <v>0</v>
      </c>
      <c r="I57" s="63">
        <v>0</v>
      </c>
      <c r="J57" s="23">
        <v>0</v>
      </c>
      <c r="K57" s="36">
        <v>0</v>
      </c>
      <c r="L57" s="46">
        <v>0</v>
      </c>
      <c r="M57" s="36">
        <v>0</v>
      </c>
      <c r="N57" s="23">
        <v>0</v>
      </c>
      <c r="O57" s="63">
        <v>0</v>
      </c>
      <c r="P57" s="23">
        <v>0</v>
      </c>
      <c r="Q57" s="36">
        <v>0</v>
      </c>
      <c r="R57" s="46">
        <v>0</v>
      </c>
      <c r="S57" s="36">
        <v>0</v>
      </c>
      <c r="T57" s="115">
        <v>0</v>
      </c>
      <c r="U57" s="63">
        <v>0</v>
      </c>
      <c r="V57" s="23">
        <v>0</v>
      </c>
      <c r="W57" s="60">
        <v>0</v>
      </c>
      <c r="X57" s="46">
        <v>3350.6</v>
      </c>
      <c r="Y57" s="36">
        <v>0</v>
      </c>
      <c r="Z57" s="23">
        <v>0</v>
      </c>
      <c r="AA57" s="63">
        <v>0</v>
      </c>
      <c r="AB57" s="23">
        <v>0</v>
      </c>
      <c r="AC57" s="36">
        <v>0</v>
      </c>
      <c r="AD57" s="46">
        <v>224.3</v>
      </c>
      <c r="AE57" s="36">
        <v>0</v>
      </c>
      <c r="AF57" s="23">
        <v>0</v>
      </c>
      <c r="AG57" s="63">
        <v>0</v>
      </c>
      <c r="AH57" s="23">
        <v>0</v>
      </c>
      <c r="AI57" s="36">
        <v>0</v>
      </c>
      <c r="AJ57" s="46">
        <v>0</v>
      </c>
      <c r="AK57" s="36">
        <v>0</v>
      </c>
      <c r="AL57" s="23">
        <v>0</v>
      </c>
      <c r="AM57" s="63">
        <v>0</v>
      </c>
      <c r="AN57" s="23">
        <v>0</v>
      </c>
      <c r="AO57" s="36">
        <v>0</v>
      </c>
      <c r="AP57" s="46">
        <v>0</v>
      </c>
      <c r="AQ57" s="36">
        <v>0</v>
      </c>
      <c r="AR57" s="23">
        <v>0</v>
      </c>
      <c r="AS57" s="37"/>
      <c r="AT57" s="21"/>
    </row>
    <row r="58" spans="1:46" ht="11.25" customHeight="1" x14ac:dyDescent="0.25">
      <c r="A58" s="227" t="s">
        <v>74</v>
      </c>
      <c r="B58" s="218" t="s">
        <v>52</v>
      </c>
      <c r="C58" s="223" t="s">
        <v>41</v>
      </c>
      <c r="D58" s="223" t="s">
        <v>54</v>
      </c>
      <c r="E58" s="13" t="s">
        <v>56</v>
      </c>
      <c r="F58" s="23">
        <f>U58+X58+AA58+AD58+AG58</f>
        <v>24775.699999999997</v>
      </c>
      <c r="G58" s="36">
        <v>0</v>
      </c>
      <c r="H58" s="78">
        <v>0</v>
      </c>
      <c r="I58" s="63">
        <v>0</v>
      </c>
      <c r="J58" s="23">
        <v>0</v>
      </c>
      <c r="K58" s="36">
        <v>0</v>
      </c>
      <c r="L58" s="46">
        <v>0</v>
      </c>
      <c r="M58" s="36">
        <v>0</v>
      </c>
      <c r="N58" s="23">
        <v>0</v>
      </c>
      <c r="O58" s="63">
        <v>0</v>
      </c>
      <c r="P58" s="23">
        <v>0</v>
      </c>
      <c r="Q58" s="36">
        <v>0</v>
      </c>
      <c r="R58" s="46">
        <v>0</v>
      </c>
      <c r="S58" s="36">
        <v>0</v>
      </c>
      <c r="T58" s="115">
        <v>0</v>
      </c>
      <c r="U58" s="63">
        <v>30</v>
      </c>
      <c r="V58" s="23">
        <v>0</v>
      </c>
      <c r="W58" s="60">
        <v>0</v>
      </c>
      <c r="X58" s="46">
        <v>2670</v>
      </c>
      <c r="Y58" s="36">
        <v>0</v>
      </c>
      <c r="Z58" s="23">
        <v>0</v>
      </c>
      <c r="AA58" s="63">
        <v>6900</v>
      </c>
      <c r="AB58" s="23">
        <v>0</v>
      </c>
      <c r="AC58" s="36">
        <v>0</v>
      </c>
      <c r="AD58" s="46">
        <v>7587.8</v>
      </c>
      <c r="AE58" s="36">
        <v>0</v>
      </c>
      <c r="AF58" s="23">
        <v>0</v>
      </c>
      <c r="AG58" s="63">
        <v>7587.9</v>
      </c>
      <c r="AH58" s="23">
        <v>0</v>
      </c>
      <c r="AI58" s="36">
        <v>0</v>
      </c>
      <c r="AJ58" s="46">
        <v>0</v>
      </c>
      <c r="AK58" s="36">
        <v>0</v>
      </c>
      <c r="AL58" s="23">
        <v>0</v>
      </c>
      <c r="AM58" s="63">
        <v>0</v>
      </c>
      <c r="AN58" s="23">
        <v>0</v>
      </c>
      <c r="AO58" s="36">
        <v>0</v>
      </c>
      <c r="AP58" s="46">
        <v>0</v>
      </c>
      <c r="AQ58" s="36">
        <v>0</v>
      </c>
      <c r="AR58" s="23">
        <v>0</v>
      </c>
      <c r="AS58" s="37"/>
      <c r="AT58" s="21"/>
    </row>
    <row r="59" spans="1:46" ht="12" customHeight="1" x14ac:dyDescent="0.25">
      <c r="A59" s="230"/>
      <c r="B59" s="219"/>
      <c r="C59" s="224"/>
      <c r="D59" s="224"/>
      <c r="E59" s="13" t="s">
        <v>58</v>
      </c>
      <c r="F59" s="23">
        <v>0</v>
      </c>
      <c r="G59" s="36">
        <v>0</v>
      </c>
      <c r="H59" s="78">
        <v>0</v>
      </c>
      <c r="I59" s="63">
        <v>0</v>
      </c>
      <c r="J59" s="23">
        <v>0</v>
      </c>
      <c r="K59" s="36">
        <v>0</v>
      </c>
      <c r="L59" s="46">
        <v>0</v>
      </c>
      <c r="M59" s="36">
        <v>0</v>
      </c>
      <c r="N59" s="23">
        <v>0</v>
      </c>
      <c r="O59" s="63">
        <v>0</v>
      </c>
      <c r="P59" s="23">
        <v>0</v>
      </c>
      <c r="Q59" s="36">
        <v>0</v>
      </c>
      <c r="R59" s="46">
        <v>0</v>
      </c>
      <c r="S59" s="36">
        <v>0</v>
      </c>
      <c r="T59" s="115">
        <v>0</v>
      </c>
      <c r="U59" s="63">
        <v>0</v>
      </c>
      <c r="V59" s="23">
        <v>0</v>
      </c>
      <c r="W59" s="60">
        <v>0</v>
      </c>
      <c r="X59" s="46">
        <v>0</v>
      </c>
      <c r="Y59" s="36">
        <v>0</v>
      </c>
      <c r="Z59" s="23">
        <v>0</v>
      </c>
      <c r="AA59" s="63">
        <v>0</v>
      </c>
      <c r="AB59" s="23">
        <v>0</v>
      </c>
      <c r="AC59" s="36">
        <v>0</v>
      </c>
      <c r="AD59" s="46">
        <v>0</v>
      </c>
      <c r="AE59" s="36">
        <v>0</v>
      </c>
      <c r="AF59" s="23">
        <v>0</v>
      </c>
      <c r="AG59" s="63">
        <v>0</v>
      </c>
      <c r="AH59" s="23">
        <v>0</v>
      </c>
      <c r="AI59" s="36">
        <v>0</v>
      </c>
      <c r="AJ59" s="46">
        <v>0</v>
      </c>
      <c r="AK59" s="36">
        <v>0</v>
      </c>
      <c r="AL59" s="23">
        <v>0</v>
      </c>
      <c r="AM59" s="63">
        <v>0</v>
      </c>
      <c r="AN59" s="23">
        <v>0</v>
      </c>
      <c r="AO59" s="36">
        <v>0</v>
      </c>
      <c r="AP59" s="46">
        <v>0</v>
      </c>
      <c r="AQ59" s="36">
        <v>0</v>
      </c>
      <c r="AR59" s="23">
        <v>0</v>
      </c>
      <c r="AS59" s="37"/>
      <c r="AT59" s="21"/>
    </row>
    <row r="60" spans="1:46" ht="12" customHeight="1" x14ac:dyDescent="0.25">
      <c r="A60" s="230"/>
      <c r="B60" s="219"/>
      <c r="C60" s="224"/>
      <c r="D60" s="224"/>
      <c r="E60" s="13" t="s">
        <v>59</v>
      </c>
      <c r="F60" s="23">
        <v>0</v>
      </c>
      <c r="G60" s="36">
        <v>0</v>
      </c>
      <c r="H60" s="78">
        <v>0</v>
      </c>
      <c r="I60" s="63">
        <v>0</v>
      </c>
      <c r="J60" s="23">
        <v>0</v>
      </c>
      <c r="K60" s="36">
        <v>0</v>
      </c>
      <c r="L60" s="46">
        <v>0</v>
      </c>
      <c r="M60" s="36">
        <v>0</v>
      </c>
      <c r="N60" s="23">
        <v>0</v>
      </c>
      <c r="O60" s="63">
        <v>0</v>
      </c>
      <c r="P60" s="23">
        <v>0</v>
      </c>
      <c r="Q60" s="36">
        <v>0</v>
      </c>
      <c r="R60" s="46">
        <v>0</v>
      </c>
      <c r="S60" s="36">
        <v>0</v>
      </c>
      <c r="T60" s="115">
        <v>0</v>
      </c>
      <c r="U60" s="63">
        <v>0</v>
      </c>
      <c r="V60" s="23">
        <v>0</v>
      </c>
      <c r="W60" s="60">
        <v>0</v>
      </c>
      <c r="X60" s="46">
        <v>0</v>
      </c>
      <c r="Y60" s="36">
        <v>0</v>
      </c>
      <c r="Z60" s="23">
        <v>0</v>
      </c>
      <c r="AA60" s="63">
        <v>0</v>
      </c>
      <c r="AB60" s="23">
        <v>0</v>
      </c>
      <c r="AC60" s="36">
        <v>0</v>
      </c>
      <c r="AD60" s="46">
        <v>0</v>
      </c>
      <c r="AE60" s="36">
        <v>0</v>
      </c>
      <c r="AF60" s="23">
        <v>0</v>
      </c>
      <c r="AG60" s="63">
        <v>0</v>
      </c>
      <c r="AH60" s="23">
        <v>0</v>
      </c>
      <c r="AI60" s="36">
        <v>0</v>
      </c>
      <c r="AJ60" s="46">
        <v>0</v>
      </c>
      <c r="AK60" s="36">
        <v>0</v>
      </c>
      <c r="AL60" s="23">
        <v>0</v>
      </c>
      <c r="AM60" s="63">
        <v>0</v>
      </c>
      <c r="AN60" s="23">
        <v>0</v>
      </c>
      <c r="AO60" s="36">
        <v>0</v>
      </c>
      <c r="AP60" s="46">
        <v>0</v>
      </c>
      <c r="AQ60" s="36">
        <v>0</v>
      </c>
      <c r="AR60" s="23">
        <v>0</v>
      </c>
      <c r="AS60" s="37"/>
      <c r="AT60" s="21"/>
    </row>
    <row r="61" spans="1:46" ht="27" customHeight="1" x14ac:dyDescent="0.25">
      <c r="A61" s="228"/>
      <c r="B61" s="220"/>
      <c r="C61" s="229"/>
      <c r="D61" s="229"/>
      <c r="E61" s="13" t="s">
        <v>57</v>
      </c>
      <c r="F61" s="23">
        <f>I61+L61+O61+R61+U61+X61+AA61+AD61+AG61+AJ61+AM61+AP61</f>
        <v>24775.699999999997</v>
      </c>
      <c r="G61" s="36">
        <f>J61+M61+P61+S61+V61+Y61+AB61+AE61+AH61+AK61+AN61+AQ61</f>
        <v>0</v>
      </c>
      <c r="H61" s="78">
        <f>G61/F61*100</f>
        <v>0</v>
      </c>
      <c r="I61" s="63">
        <v>0</v>
      </c>
      <c r="J61" s="23">
        <v>0</v>
      </c>
      <c r="K61" s="36">
        <v>0</v>
      </c>
      <c r="L61" s="46">
        <v>0</v>
      </c>
      <c r="M61" s="36">
        <v>0</v>
      </c>
      <c r="N61" s="23">
        <v>0</v>
      </c>
      <c r="O61" s="63">
        <v>0</v>
      </c>
      <c r="P61" s="23">
        <v>0</v>
      </c>
      <c r="Q61" s="36">
        <v>0</v>
      </c>
      <c r="R61" s="46">
        <v>0</v>
      </c>
      <c r="S61" s="36">
        <v>0</v>
      </c>
      <c r="T61" s="115">
        <v>0</v>
      </c>
      <c r="U61" s="63">
        <v>30</v>
      </c>
      <c r="V61" s="23">
        <v>0</v>
      </c>
      <c r="W61" s="60">
        <v>0</v>
      </c>
      <c r="X61" s="46">
        <v>2670</v>
      </c>
      <c r="Y61" s="36">
        <v>0</v>
      </c>
      <c r="Z61" s="23">
        <v>0</v>
      </c>
      <c r="AA61" s="63">
        <v>6900</v>
      </c>
      <c r="AB61" s="23">
        <v>0</v>
      </c>
      <c r="AC61" s="36">
        <v>0</v>
      </c>
      <c r="AD61" s="46">
        <v>7587.8</v>
      </c>
      <c r="AE61" s="36">
        <v>0</v>
      </c>
      <c r="AF61" s="23">
        <v>0</v>
      </c>
      <c r="AG61" s="63">
        <v>7587.9</v>
      </c>
      <c r="AH61" s="23">
        <v>0</v>
      </c>
      <c r="AI61" s="36">
        <v>0</v>
      </c>
      <c r="AJ61" s="46">
        <v>0</v>
      </c>
      <c r="AK61" s="36">
        <v>0</v>
      </c>
      <c r="AL61" s="23">
        <v>0</v>
      </c>
      <c r="AM61" s="63">
        <v>0</v>
      </c>
      <c r="AN61" s="23">
        <v>0</v>
      </c>
      <c r="AO61" s="36">
        <v>0</v>
      </c>
      <c r="AP61" s="46">
        <v>0</v>
      </c>
      <c r="AQ61" s="36">
        <v>0</v>
      </c>
      <c r="AR61" s="23">
        <v>0</v>
      </c>
      <c r="AS61" s="37"/>
      <c r="AT61" s="21"/>
    </row>
    <row r="62" spans="1:46" ht="18.75" customHeight="1" x14ac:dyDescent="0.25">
      <c r="A62" s="212" t="s">
        <v>75</v>
      </c>
      <c r="B62" s="214" t="s">
        <v>96</v>
      </c>
      <c r="C62" s="216" t="s">
        <v>66</v>
      </c>
      <c r="D62" s="216" t="s">
        <v>87</v>
      </c>
      <c r="E62" s="41" t="s">
        <v>56</v>
      </c>
      <c r="F62" s="74">
        <v>100</v>
      </c>
      <c r="G62" s="46">
        <v>0</v>
      </c>
      <c r="H62" s="63">
        <v>0</v>
      </c>
      <c r="I62" s="46">
        <v>0</v>
      </c>
      <c r="J62" s="63">
        <v>0</v>
      </c>
      <c r="K62" s="46">
        <v>0</v>
      </c>
      <c r="L62" s="63">
        <v>0</v>
      </c>
      <c r="M62" s="46">
        <v>0</v>
      </c>
      <c r="N62" s="63">
        <v>0</v>
      </c>
      <c r="O62" s="46">
        <v>0</v>
      </c>
      <c r="P62" s="63">
        <v>0</v>
      </c>
      <c r="Q62" s="46">
        <v>0</v>
      </c>
      <c r="R62" s="63">
        <v>0</v>
      </c>
      <c r="S62" s="46">
        <v>0</v>
      </c>
      <c r="T62" s="63">
        <v>0</v>
      </c>
      <c r="U62" s="46">
        <v>0</v>
      </c>
      <c r="V62" s="63">
        <v>0</v>
      </c>
      <c r="W62" s="46">
        <v>0</v>
      </c>
      <c r="X62" s="63">
        <v>0</v>
      </c>
      <c r="Y62" s="46">
        <v>0</v>
      </c>
      <c r="Z62" s="63">
        <v>0</v>
      </c>
      <c r="AA62" s="46">
        <v>0</v>
      </c>
      <c r="AB62" s="63">
        <v>0</v>
      </c>
      <c r="AC62" s="46">
        <v>0</v>
      </c>
      <c r="AD62" s="63">
        <v>0</v>
      </c>
      <c r="AE62" s="46">
        <v>0</v>
      </c>
      <c r="AF62" s="63">
        <v>0</v>
      </c>
      <c r="AG62" s="46">
        <v>0</v>
      </c>
      <c r="AH62" s="63">
        <v>0</v>
      </c>
      <c r="AI62" s="46">
        <v>0</v>
      </c>
      <c r="AJ62" s="63">
        <v>0</v>
      </c>
      <c r="AK62" s="46">
        <v>0</v>
      </c>
      <c r="AL62" s="63">
        <v>0</v>
      </c>
      <c r="AM62" s="46">
        <v>0</v>
      </c>
      <c r="AN62" s="63">
        <v>0</v>
      </c>
      <c r="AO62" s="46">
        <v>0</v>
      </c>
      <c r="AP62" s="63">
        <v>100</v>
      </c>
      <c r="AQ62" s="46">
        <v>0</v>
      </c>
      <c r="AR62" s="63">
        <v>0</v>
      </c>
      <c r="AS62" s="24"/>
      <c r="AT62" s="21"/>
    </row>
    <row r="63" spans="1:46" ht="57.75" customHeight="1" x14ac:dyDescent="0.25">
      <c r="A63" s="213"/>
      <c r="B63" s="215"/>
      <c r="C63" s="217"/>
      <c r="D63" s="217"/>
      <c r="E63" s="41" t="s">
        <v>57</v>
      </c>
      <c r="F63" s="65">
        <v>100</v>
      </c>
      <c r="G63" s="64">
        <v>0</v>
      </c>
      <c r="H63" s="65">
        <v>0</v>
      </c>
      <c r="I63" s="64">
        <v>0</v>
      </c>
      <c r="J63" s="65">
        <v>0</v>
      </c>
      <c r="K63" s="64">
        <v>0</v>
      </c>
      <c r="L63" s="65">
        <v>0</v>
      </c>
      <c r="M63" s="64">
        <v>0</v>
      </c>
      <c r="N63" s="65">
        <v>0</v>
      </c>
      <c r="O63" s="64">
        <v>0</v>
      </c>
      <c r="P63" s="65">
        <v>0</v>
      </c>
      <c r="Q63" s="64">
        <v>0</v>
      </c>
      <c r="R63" s="65">
        <v>0</v>
      </c>
      <c r="S63" s="64">
        <v>0</v>
      </c>
      <c r="T63" s="65">
        <v>0</v>
      </c>
      <c r="U63" s="64">
        <v>0</v>
      </c>
      <c r="V63" s="65">
        <v>0</v>
      </c>
      <c r="W63" s="64">
        <v>0</v>
      </c>
      <c r="X63" s="65">
        <v>0</v>
      </c>
      <c r="Y63" s="64">
        <v>0</v>
      </c>
      <c r="Z63" s="65">
        <v>0</v>
      </c>
      <c r="AA63" s="64">
        <v>0</v>
      </c>
      <c r="AB63" s="65">
        <v>0</v>
      </c>
      <c r="AC63" s="64">
        <v>0</v>
      </c>
      <c r="AD63" s="65">
        <v>0</v>
      </c>
      <c r="AE63" s="64">
        <v>0</v>
      </c>
      <c r="AF63" s="65">
        <v>0</v>
      </c>
      <c r="AG63" s="64">
        <v>0</v>
      </c>
      <c r="AH63" s="65">
        <v>0</v>
      </c>
      <c r="AI63" s="64">
        <v>0</v>
      </c>
      <c r="AJ63" s="65">
        <v>0</v>
      </c>
      <c r="AK63" s="64">
        <v>0</v>
      </c>
      <c r="AL63" s="65">
        <v>0</v>
      </c>
      <c r="AM63" s="64">
        <v>0</v>
      </c>
      <c r="AN63" s="65">
        <v>0</v>
      </c>
      <c r="AO63" s="64">
        <v>0</v>
      </c>
      <c r="AP63" s="65">
        <v>100</v>
      </c>
      <c r="AQ63" s="64">
        <v>0</v>
      </c>
      <c r="AR63" s="65">
        <v>0</v>
      </c>
      <c r="AS63" s="38"/>
      <c r="AT63" s="33"/>
    </row>
    <row r="64" spans="1:46" ht="18" customHeight="1" x14ac:dyDescent="0.25">
      <c r="A64" s="227" t="s">
        <v>76</v>
      </c>
      <c r="B64" s="218" t="s">
        <v>98</v>
      </c>
      <c r="C64" s="223" t="s">
        <v>66</v>
      </c>
      <c r="D64" s="223" t="s">
        <v>82</v>
      </c>
      <c r="E64" s="13" t="s">
        <v>56</v>
      </c>
      <c r="F64" s="35">
        <v>100</v>
      </c>
      <c r="G64" s="23">
        <v>0</v>
      </c>
      <c r="H64" s="36">
        <v>0</v>
      </c>
      <c r="I64" s="46">
        <v>0</v>
      </c>
      <c r="J64" s="36">
        <v>0</v>
      </c>
      <c r="K64" s="23">
        <v>0</v>
      </c>
      <c r="L64" s="63">
        <v>0</v>
      </c>
      <c r="M64" s="23">
        <v>0</v>
      </c>
      <c r="N64" s="36">
        <v>0</v>
      </c>
      <c r="O64" s="46">
        <v>0</v>
      </c>
      <c r="P64" s="36">
        <v>0</v>
      </c>
      <c r="Q64" s="23">
        <v>0</v>
      </c>
      <c r="R64" s="63">
        <v>0</v>
      </c>
      <c r="S64" s="23">
        <v>0</v>
      </c>
      <c r="T64" s="110">
        <v>0</v>
      </c>
      <c r="U64" s="46">
        <v>0</v>
      </c>
      <c r="V64" s="36">
        <v>0</v>
      </c>
      <c r="W64" s="58">
        <v>0</v>
      </c>
      <c r="X64" s="63">
        <v>0</v>
      </c>
      <c r="Y64" s="23">
        <v>0</v>
      </c>
      <c r="Z64" s="36">
        <v>0</v>
      </c>
      <c r="AA64" s="46">
        <v>0</v>
      </c>
      <c r="AB64" s="36">
        <v>0</v>
      </c>
      <c r="AC64" s="23">
        <v>0</v>
      </c>
      <c r="AD64" s="63">
        <v>0</v>
      </c>
      <c r="AE64" s="23">
        <v>0</v>
      </c>
      <c r="AF64" s="36">
        <v>0</v>
      </c>
      <c r="AG64" s="46">
        <v>0</v>
      </c>
      <c r="AH64" s="36">
        <v>0</v>
      </c>
      <c r="AI64" s="23">
        <v>0</v>
      </c>
      <c r="AJ64" s="63">
        <v>0</v>
      </c>
      <c r="AK64" s="23">
        <v>0</v>
      </c>
      <c r="AL64" s="36">
        <v>0</v>
      </c>
      <c r="AM64" s="46">
        <v>0</v>
      </c>
      <c r="AN64" s="36">
        <v>0</v>
      </c>
      <c r="AO64" s="23">
        <v>0</v>
      </c>
      <c r="AP64" s="63">
        <v>100</v>
      </c>
      <c r="AQ64" s="23">
        <v>0</v>
      </c>
      <c r="AR64" s="36">
        <v>0</v>
      </c>
      <c r="AS64" s="24"/>
      <c r="AT64" s="21"/>
    </row>
    <row r="65" spans="1:46" ht="32.25" customHeight="1" x14ac:dyDescent="0.25">
      <c r="A65" s="228"/>
      <c r="B65" s="220"/>
      <c r="C65" s="229"/>
      <c r="D65" s="229"/>
      <c r="E65" s="13" t="s">
        <v>57</v>
      </c>
      <c r="F65" s="35">
        <v>100</v>
      </c>
      <c r="G65" s="23">
        <v>0</v>
      </c>
      <c r="H65" s="36">
        <v>0</v>
      </c>
      <c r="I65" s="46">
        <v>0</v>
      </c>
      <c r="J65" s="36">
        <v>0</v>
      </c>
      <c r="K65" s="23">
        <v>0</v>
      </c>
      <c r="L65" s="63">
        <v>0</v>
      </c>
      <c r="M65" s="23">
        <v>0</v>
      </c>
      <c r="N65" s="36">
        <v>0</v>
      </c>
      <c r="O65" s="46">
        <v>0</v>
      </c>
      <c r="P65" s="36">
        <v>0</v>
      </c>
      <c r="Q65" s="23">
        <v>0</v>
      </c>
      <c r="R65" s="63">
        <v>0</v>
      </c>
      <c r="S65" s="23">
        <v>0</v>
      </c>
      <c r="T65" s="110">
        <v>0</v>
      </c>
      <c r="U65" s="46">
        <v>0</v>
      </c>
      <c r="V65" s="36">
        <v>0</v>
      </c>
      <c r="W65" s="58">
        <v>0</v>
      </c>
      <c r="X65" s="63">
        <v>0</v>
      </c>
      <c r="Y65" s="23">
        <v>0</v>
      </c>
      <c r="Z65" s="36">
        <v>0</v>
      </c>
      <c r="AA65" s="46">
        <v>0</v>
      </c>
      <c r="AB65" s="36">
        <v>0</v>
      </c>
      <c r="AC65" s="23">
        <v>0</v>
      </c>
      <c r="AD65" s="63">
        <v>0</v>
      </c>
      <c r="AE65" s="23">
        <v>0</v>
      </c>
      <c r="AF65" s="36">
        <v>0</v>
      </c>
      <c r="AG65" s="46">
        <v>0</v>
      </c>
      <c r="AH65" s="36">
        <v>0</v>
      </c>
      <c r="AI65" s="23">
        <v>0</v>
      </c>
      <c r="AJ65" s="63">
        <v>0</v>
      </c>
      <c r="AK65" s="23">
        <v>0</v>
      </c>
      <c r="AL65" s="36">
        <v>0</v>
      </c>
      <c r="AM65" s="46">
        <v>0</v>
      </c>
      <c r="AN65" s="36">
        <v>0</v>
      </c>
      <c r="AO65" s="23">
        <v>0</v>
      </c>
      <c r="AP65" s="63">
        <v>100</v>
      </c>
      <c r="AQ65" s="23">
        <v>0</v>
      </c>
      <c r="AR65" s="36">
        <v>0</v>
      </c>
      <c r="AS65" s="24"/>
      <c r="AT65" s="21"/>
    </row>
    <row r="66" spans="1:46" ht="14.25" hidden="1" customHeight="1" x14ac:dyDescent="0.25">
      <c r="A66" s="244" t="s">
        <v>19</v>
      </c>
      <c r="B66" s="245"/>
      <c r="C66" s="245"/>
      <c r="D66" s="245"/>
      <c r="E66" s="245"/>
      <c r="F66" s="245"/>
      <c r="W66" s="125"/>
    </row>
    <row r="67" spans="1:46" ht="23.25" hidden="1" customHeight="1" x14ac:dyDescent="0.25">
      <c r="A67" s="257" t="s">
        <v>20</v>
      </c>
      <c r="B67" s="267"/>
      <c r="C67" s="267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W67" s="125"/>
    </row>
    <row r="68" spans="1:46" ht="14.25" hidden="1" customHeight="1" x14ac:dyDescent="0.25">
      <c r="A68" s="257" t="s">
        <v>21</v>
      </c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W68" s="125"/>
    </row>
    <row r="69" spans="1:46" ht="12.75" hidden="1" customHeight="1" x14ac:dyDescent="0.25">
      <c r="A69" s="257" t="s">
        <v>22</v>
      </c>
      <c r="B69" s="267"/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W69" s="125"/>
    </row>
    <row r="70" spans="1:46" ht="14.25" hidden="1" customHeight="1" x14ac:dyDescent="0.25">
      <c r="A70" s="257" t="s">
        <v>23</v>
      </c>
      <c r="B70" s="267"/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W70" s="125"/>
    </row>
    <row r="71" spans="1:46" ht="63.75" customHeight="1" x14ac:dyDescent="0.25">
      <c r="A71" s="24" t="s">
        <v>81</v>
      </c>
      <c r="B71" s="100" t="s">
        <v>97</v>
      </c>
      <c r="C71" s="21" t="s">
        <v>66</v>
      </c>
      <c r="D71" s="101" t="s">
        <v>76</v>
      </c>
      <c r="E71" s="101" t="s">
        <v>84</v>
      </c>
      <c r="F71" s="102">
        <v>0</v>
      </c>
      <c r="G71" s="102">
        <v>0</v>
      </c>
      <c r="H71" s="102">
        <v>0</v>
      </c>
      <c r="I71" s="106">
        <v>0</v>
      </c>
      <c r="J71" s="102">
        <v>0</v>
      </c>
      <c r="K71" s="102">
        <v>0</v>
      </c>
      <c r="L71" s="106">
        <v>0</v>
      </c>
      <c r="M71" s="102">
        <v>0</v>
      </c>
      <c r="N71" s="102">
        <v>0</v>
      </c>
      <c r="O71" s="106">
        <v>0</v>
      </c>
      <c r="P71" s="102">
        <v>0</v>
      </c>
      <c r="Q71" s="102">
        <v>0</v>
      </c>
      <c r="R71" s="106">
        <v>0</v>
      </c>
      <c r="S71" s="103">
        <v>0</v>
      </c>
      <c r="T71" s="109">
        <v>0</v>
      </c>
      <c r="U71" s="107">
        <v>0</v>
      </c>
      <c r="V71" s="103">
        <v>0</v>
      </c>
      <c r="W71" s="108">
        <v>0</v>
      </c>
      <c r="X71" s="107">
        <v>0</v>
      </c>
      <c r="Y71" s="103">
        <v>0</v>
      </c>
      <c r="Z71" s="103">
        <v>0</v>
      </c>
      <c r="AA71" s="107">
        <v>0</v>
      </c>
      <c r="AB71" s="103">
        <v>0</v>
      </c>
      <c r="AC71" s="103">
        <v>0</v>
      </c>
      <c r="AD71" s="107">
        <v>0</v>
      </c>
      <c r="AE71" s="103">
        <v>0</v>
      </c>
      <c r="AF71" s="103">
        <v>0</v>
      </c>
      <c r="AG71" s="107">
        <v>0</v>
      </c>
      <c r="AH71" s="103">
        <v>0</v>
      </c>
      <c r="AI71" s="103">
        <v>0</v>
      </c>
      <c r="AJ71" s="107">
        <v>0</v>
      </c>
      <c r="AK71" s="103">
        <v>0</v>
      </c>
      <c r="AL71" s="103">
        <v>0</v>
      </c>
      <c r="AM71" s="107">
        <v>0</v>
      </c>
      <c r="AN71" s="103">
        <v>0</v>
      </c>
      <c r="AO71" s="103">
        <v>0</v>
      </c>
      <c r="AP71" s="107">
        <v>0</v>
      </c>
      <c r="AQ71" s="103">
        <v>0</v>
      </c>
      <c r="AR71" s="103">
        <v>0</v>
      </c>
      <c r="AS71" s="99"/>
      <c r="AT71" s="99"/>
    </row>
    <row r="72" spans="1:46" ht="93" customHeight="1" x14ac:dyDescent="0.25">
      <c r="A72" s="98" t="s">
        <v>82</v>
      </c>
      <c r="B72" s="104" t="s">
        <v>99</v>
      </c>
      <c r="C72" s="21" t="s">
        <v>66</v>
      </c>
      <c r="D72" s="101" t="s">
        <v>82</v>
      </c>
      <c r="E72" s="101" t="s">
        <v>84</v>
      </c>
      <c r="F72" s="103">
        <v>0</v>
      </c>
      <c r="G72" s="103">
        <v>0</v>
      </c>
      <c r="H72" s="103">
        <v>0</v>
      </c>
      <c r="I72" s="107">
        <v>0</v>
      </c>
      <c r="J72" s="103">
        <v>0</v>
      </c>
      <c r="K72" s="103">
        <v>0</v>
      </c>
      <c r="L72" s="107">
        <v>0</v>
      </c>
      <c r="M72" s="103">
        <v>0</v>
      </c>
      <c r="N72" s="103">
        <v>0</v>
      </c>
      <c r="O72" s="107">
        <v>0</v>
      </c>
      <c r="P72" s="103">
        <v>0</v>
      </c>
      <c r="Q72" s="103">
        <v>0</v>
      </c>
      <c r="R72" s="107">
        <v>0</v>
      </c>
      <c r="S72" s="103">
        <v>0</v>
      </c>
      <c r="T72" s="109">
        <v>0</v>
      </c>
      <c r="U72" s="107">
        <v>0</v>
      </c>
      <c r="V72" s="103">
        <v>0</v>
      </c>
      <c r="W72" s="108">
        <v>0</v>
      </c>
      <c r="X72" s="107">
        <v>0</v>
      </c>
      <c r="Y72" s="103">
        <v>0</v>
      </c>
      <c r="Z72" s="103">
        <v>0</v>
      </c>
      <c r="AA72" s="107">
        <v>0</v>
      </c>
      <c r="AB72" s="103">
        <v>0</v>
      </c>
      <c r="AC72" s="103">
        <v>0</v>
      </c>
      <c r="AD72" s="107">
        <v>0</v>
      </c>
      <c r="AE72" s="103">
        <v>0</v>
      </c>
      <c r="AF72" s="103">
        <v>0</v>
      </c>
      <c r="AG72" s="107">
        <v>0</v>
      </c>
      <c r="AH72" s="103">
        <v>0</v>
      </c>
      <c r="AI72" s="103">
        <v>0</v>
      </c>
      <c r="AJ72" s="107">
        <v>0</v>
      </c>
      <c r="AK72" s="103">
        <v>0</v>
      </c>
      <c r="AL72" s="103">
        <v>0</v>
      </c>
      <c r="AM72" s="107">
        <v>0</v>
      </c>
      <c r="AN72" s="103">
        <v>0</v>
      </c>
      <c r="AO72" s="103">
        <v>0</v>
      </c>
      <c r="AP72" s="107">
        <v>0</v>
      </c>
      <c r="AQ72" s="103">
        <v>0</v>
      </c>
      <c r="AR72" s="103">
        <v>0</v>
      </c>
      <c r="AS72" s="103"/>
      <c r="AT72" s="99"/>
    </row>
    <row r="73" spans="1:46" ht="80.25" customHeight="1" x14ac:dyDescent="0.25">
      <c r="A73" s="105" t="s">
        <v>83</v>
      </c>
      <c r="B73" s="104" t="s">
        <v>100</v>
      </c>
      <c r="C73" s="21" t="s">
        <v>66</v>
      </c>
      <c r="D73" s="101" t="s">
        <v>81</v>
      </c>
      <c r="E73" s="101" t="s">
        <v>84</v>
      </c>
      <c r="F73" s="103">
        <v>0</v>
      </c>
      <c r="G73" s="103">
        <v>0</v>
      </c>
      <c r="H73" s="103">
        <v>0</v>
      </c>
      <c r="I73" s="107">
        <v>0</v>
      </c>
      <c r="J73" s="103">
        <v>0</v>
      </c>
      <c r="K73" s="103">
        <v>0</v>
      </c>
      <c r="L73" s="107">
        <v>0</v>
      </c>
      <c r="M73" s="103">
        <v>0</v>
      </c>
      <c r="N73" s="103">
        <v>0</v>
      </c>
      <c r="O73" s="107">
        <v>0</v>
      </c>
      <c r="P73" s="103">
        <v>0</v>
      </c>
      <c r="Q73" s="103">
        <v>0</v>
      </c>
      <c r="R73" s="107">
        <v>0</v>
      </c>
      <c r="S73" s="103">
        <v>0</v>
      </c>
      <c r="T73" s="109">
        <v>0</v>
      </c>
      <c r="U73" s="107">
        <v>0</v>
      </c>
      <c r="V73" s="103">
        <v>0</v>
      </c>
      <c r="W73" s="108">
        <v>0</v>
      </c>
      <c r="X73" s="107">
        <v>0</v>
      </c>
      <c r="Y73" s="103">
        <v>0</v>
      </c>
      <c r="Z73" s="103">
        <v>0</v>
      </c>
      <c r="AA73" s="107">
        <v>0</v>
      </c>
      <c r="AB73" s="103">
        <v>0</v>
      </c>
      <c r="AC73" s="103">
        <v>0</v>
      </c>
      <c r="AD73" s="107">
        <v>0</v>
      </c>
      <c r="AE73" s="103">
        <v>0</v>
      </c>
      <c r="AF73" s="103">
        <v>0</v>
      </c>
      <c r="AG73" s="107">
        <v>0</v>
      </c>
      <c r="AH73" s="103">
        <v>0</v>
      </c>
      <c r="AI73" s="103">
        <v>0</v>
      </c>
      <c r="AJ73" s="107">
        <v>0</v>
      </c>
      <c r="AK73" s="103">
        <v>0</v>
      </c>
      <c r="AL73" s="103">
        <v>0</v>
      </c>
      <c r="AM73" s="107">
        <v>0</v>
      </c>
      <c r="AN73" s="103">
        <v>0</v>
      </c>
      <c r="AO73" s="103">
        <v>0</v>
      </c>
      <c r="AP73" s="107">
        <v>0</v>
      </c>
      <c r="AQ73" s="103">
        <v>0</v>
      </c>
      <c r="AR73" s="103">
        <v>0</v>
      </c>
      <c r="AS73" s="103"/>
      <c r="AT73" s="99"/>
    </row>
    <row r="74" spans="1:46" ht="21" customHeight="1" x14ac:dyDescent="0.25">
      <c r="A74" s="263" t="s">
        <v>77</v>
      </c>
      <c r="B74" s="264"/>
      <c r="C74" s="264"/>
      <c r="D74" s="264"/>
      <c r="E74" s="264"/>
      <c r="F74" s="264"/>
      <c r="G74" s="6"/>
      <c r="H74" s="270" t="s">
        <v>37</v>
      </c>
      <c r="I74" s="270"/>
      <c r="J74" s="270"/>
      <c r="K74" s="270"/>
      <c r="L74" s="270"/>
      <c r="M74" s="270"/>
      <c r="N74" s="270"/>
      <c r="O74" s="6"/>
      <c r="P74" s="6"/>
    </row>
    <row r="75" spans="1:46" ht="12.75" customHeight="1" x14ac:dyDescent="0.25">
      <c r="A75" s="261"/>
      <c r="B75" s="262"/>
      <c r="C75" s="262"/>
      <c r="D75" s="262"/>
      <c r="E75" s="262"/>
      <c r="F75" s="6"/>
      <c r="G75" s="6"/>
      <c r="H75" s="264" t="s">
        <v>38</v>
      </c>
      <c r="I75" s="270"/>
      <c r="J75" s="270"/>
      <c r="K75" s="270"/>
      <c r="L75" s="270"/>
      <c r="M75" s="270"/>
      <c r="N75" s="270"/>
      <c r="O75" s="270"/>
      <c r="P75" s="270"/>
    </row>
    <row r="76" spans="1:46" ht="13.5" customHeight="1" x14ac:dyDescent="0.25">
      <c r="A76" s="263" t="s">
        <v>43</v>
      </c>
      <c r="B76" s="264"/>
      <c r="C76" s="264"/>
      <c r="D76" s="264"/>
      <c r="E76" s="264"/>
      <c r="F76" s="264"/>
      <c r="G76" s="6"/>
      <c r="H76" s="264" t="s">
        <v>39</v>
      </c>
      <c r="I76" s="270"/>
      <c r="J76" s="270"/>
      <c r="K76" s="270"/>
      <c r="L76" s="270"/>
      <c r="M76" s="270"/>
      <c r="N76" s="270"/>
      <c r="O76" s="270"/>
      <c r="P76" s="270"/>
    </row>
    <row r="77" spans="1:46" ht="9.75" customHeight="1" x14ac:dyDescent="0.25">
      <c r="A77" s="4"/>
      <c r="B77" s="130" t="s">
        <v>101</v>
      </c>
      <c r="C77" s="274"/>
      <c r="D77" s="274"/>
      <c r="E77" s="6"/>
      <c r="F77" s="6"/>
      <c r="G77" s="6"/>
      <c r="H77" s="6"/>
      <c r="I77" s="6"/>
      <c r="J77" s="6"/>
      <c r="K77" s="6"/>
      <c r="L77" s="6"/>
      <c r="M77" s="274" t="s">
        <v>40</v>
      </c>
      <c r="N77" s="274"/>
      <c r="O77" s="6"/>
      <c r="P77" s="6"/>
    </row>
    <row r="78" spans="1:46" ht="17.25" customHeight="1" x14ac:dyDescent="0.25">
      <c r="A78" s="257" t="s">
        <v>78</v>
      </c>
      <c r="B78" s="268"/>
      <c r="C78" s="268"/>
      <c r="D78" s="268"/>
      <c r="E78" s="268"/>
      <c r="F78" s="268"/>
      <c r="G78" s="268"/>
      <c r="H78" s="269"/>
      <c r="I78" s="269"/>
      <c r="J78" s="6"/>
      <c r="K78" s="6"/>
      <c r="L78" s="6"/>
      <c r="M78" s="6"/>
      <c r="N78" s="6"/>
      <c r="O78" s="6"/>
      <c r="P78" s="6"/>
    </row>
    <row r="79" spans="1:46" x14ac:dyDescent="0.25">
      <c r="A79" s="257"/>
      <c r="B79" s="258"/>
      <c r="C79" s="258"/>
      <c r="D79" s="258"/>
      <c r="E79" s="258"/>
      <c r="F79" s="8"/>
      <c r="G79" s="8"/>
      <c r="H79" s="8"/>
      <c r="I79" s="8"/>
    </row>
    <row r="80" spans="1:46" ht="15.75" x14ac:dyDescent="0.25">
      <c r="A80" s="5"/>
    </row>
    <row r="81" spans="1:1" ht="15.75" x14ac:dyDescent="0.25">
      <c r="A81" s="5"/>
    </row>
    <row r="82" spans="1:1" x14ac:dyDescent="0.25">
      <c r="A82" s="6"/>
    </row>
  </sheetData>
  <mergeCells count="145">
    <mergeCell ref="J1:S2"/>
    <mergeCell ref="A5:S5"/>
    <mergeCell ref="A3:S3"/>
    <mergeCell ref="H76:P76"/>
    <mergeCell ref="H75:P75"/>
    <mergeCell ref="C77:D77"/>
    <mergeCell ref="M77:N77"/>
    <mergeCell ref="B14:B17"/>
    <mergeCell ref="A14:A17"/>
    <mergeCell ref="B18:B21"/>
    <mergeCell ref="A18:A21"/>
    <mergeCell ref="B22:B24"/>
    <mergeCell ref="A22:A24"/>
    <mergeCell ref="B31:B32"/>
    <mergeCell ref="A31:A32"/>
    <mergeCell ref="A33:A34"/>
    <mergeCell ref="B33:B34"/>
    <mergeCell ref="B25:B26"/>
    <mergeCell ref="A25:A26"/>
    <mergeCell ref="C25:C26"/>
    <mergeCell ref="A69:U69"/>
    <mergeCell ref="C27:C28"/>
    <mergeCell ref="A29:A30"/>
    <mergeCell ref="B29:B30"/>
    <mergeCell ref="AN9:AN10"/>
    <mergeCell ref="AS7:AS10"/>
    <mergeCell ref="AT7:AT10"/>
    <mergeCell ref="I8:K8"/>
    <mergeCell ref="L8:N8"/>
    <mergeCell ref="O8:Q8"/>
    <mergeCell ref="I9:I10"/>
    <mergeCell ref="J9:J10"/>
    <mergeCell ref="N9:N10"/>
    <mergeCell ref="AG9:AG10"/>
    <mergeCell ref="AH9:AH10"/>
    <mergeCell ref="AI9:AI10"/>
    <mergeCell ref="X8:Z8"/>
    <mergeCell ref="X9:X10"/>
    <mergeCell ref="Y9:Y10"/>
    <mergeCell ref="Z9:Z10"/>
    <mergeCell ref="AA8:AC8"/>
    <mergeCell ref="AB9:AB10"/>
    <mergeCell ref="AC9:AC10"/>
    <mergeCell ref="AD9:AD10"/>
    <mergeCell ref="AE9:AE10"/>
    <mergeCell ref="AF9:AF10"/>
    <mergeCell ref="AJ9:AJ10"/>
    <mergeCell ref="AK9:AK10"/>
    <mergeCell ref="A79:E79"/>
    <mergeCell ref="A4:V4"/>
    <mergeCell ref="A75:E75"/>
    <mergeCell ref="A76:F76"/>
    <mergeCell ref="E7:E10"/>
    <mergeCell ref="R8:T8"/>
    <mergeCell ref="R9:R10"/>
    <mergeCell ref="F9:F10"/>
    <mergeCell ref="G9:G10"/>
    <mergeCell ref="H9:H10"/>
    <mergeCell ref="A7:A10"/>
    <mergeCell ref="C7:C10"/>
    <mergeCell ref="D7:D10"/>
    <mergeCell ref="A67:U67"/>
    <mergeCell ref="A68:P68"/>
    <mergeCell ref="M9:M10"/>
    <mergeCell ref="A70:R70"/>
    <mergeCell ref="A74:F74"/>
    <mergeCell ref="S9:S10"/>
    <mergeCell ref="T9:T10"/>
    <mergeCell ref="U8:W8"/>
    <mergeCell ref="U9:U10"/>
    <mergeCell ref="A78:I78"/>
    <mergeCell ref="H74:N74"/>
    <mergeCell ref="AP9:AP10"/>
    <mergeCell ref="AQ9:AQ10"/>
    <mergeCell ref="AR9:AR10"/>
    <mergeCell ref="I7:AR7"/>
    <mergeCell ref="A66:F66"/>
    <mergeCell ref="AJ8:AL8"/>
    <mergeCell ref="AM8:AO8"/>
    <mergeCell ref="AP8:AR8"/>
    <mergeCell ref="A27:A28"/>
    <mergeCell ref="B27:B28"/>
    <mergeCell ref="O9:O10"/>
    <mergeCell ref="P9:P10"/>
    <mergeCell ref="Q9:Q10"/>
    <mergeCell ref="B7:B10"/>
    <mergeCell ref="F7:H7"/>
    <mergeCell ref="F8:H8"/>
    <mergeCell ref="K9:K10"/>
    <mergeCell ref="L9:L10"/>
    <mergeCell ref="AO9:AO10"/>
    <mergeCell ref="AG8:AI8"/>
    <mergeCell ref="AL9:AL10"/>
    <mergeCell ref="AM9:AM10"/>
    <mergeCell ref="AA9:AA10"/>
    <mergeCell ref="AD8:AF8"/>
    <mergeCell ref="V9:V10"/>
    <mergeCell ref="W9:W10"/>
    <mergeCell ref="C43:C44"/>
    <mergeCell ref="D43:D44"/>
    <mergeCell ref="A45:A48"/>
    <mergeCell ref="B45:B48"/>
    <mergeCell ref="C45:C48"/>
    <mergeCell ref="D45:D48"/>
    <mergeCell ref="A37:A38"/>
    <mergeCell ref="B37:B38"/>
    <mergeCell ref="C37:C38"/>
    <mergeCell ref="D37:D38"/>
    <mergeCell ref="A39:A42"/>
    <mergeCell ref="B39:B42"/>
    <mergeCell ref="C39:C42"/>
    <mergeCell ref="D39:D42"/>
    <mergeCell ref="C22:C24"/>
    <mergeCell ref="D35:D36"/>
    <mergeCell ref="C14:C17"/>
    <mergeCell ref="C31:C32"/>
    <mergeCell ref="C33:C34"/>
    <mergeCell ref="A64:A65"/>
    <mergeCell ref="B64:B65"/>
    <mergeCell ref="C64:C65"/>
    <mergeCell ref="D64:D65"/>
    <mergeCell ref="A58:A61"/>
    <mergeCell ref="B58:B61"/>
    <mergeCell ref="C58:C61"/>
    <mergeCell ref="D58:D61"/>
    <mergeCell ref="A54:A57"/>
    <mergeCell ref="B54:B57"/>
    <mergeCell ref="C54:C57"/>
    <mergeCell ref="D54:D57"/>
    <mergeCell ref="AT26:AT27"/>
    <mergeCell ref="AT29:AT30"/>
    <mergeCell ref="A62:A63"/>
    <mergeCell ref="B62:B63"/>
    <mergeCell ref="C62:C63"/>
    <mergeCell ref="D62:D63"/>
    <mergeCell ref="B49:B52"/>
    <mergeCell ref="A49:A52"/>
    <mergeCell ref="C49:C52"/>
    <mergeCell ref="D49:D52"/>
    <mergeCell ref="A43:A44"/>
    <mergeCell ref="B43:B44"/>
    <mergeCell ref="C29:C30"/>
    <mergeCell ref="A35:A36"/>
    <mergeCell ref="B35:B36"/>
    <mergeCell ref="C35:C36"/>
  </mergeCells>
  <printOptions horizontalCentered="1"/>
  <pageMargins left="0" right="0" top="0" bottom="0" header="0.31496062992125984" footer="0.31496062992125984"/>
  <pageSetup paperSize="9" scale="90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D104"/>
  <sheetViews>
    <sheetView tabSelected="1" topLeftCell="A42" zoomScaleNormal="100" workbookViewId="0">
      <selection activeCell="AS65" sqref="AS65:AS76"/>
    </sheetView>
  </sheetViews>
  <sheetFormatPr defaultRowHeight="15" x14ac:dyDescent="0.25"/>
  <cols>
    <col min="1" max="1" width="4.7109375" customWidth="1"/>
    <col min="2" max="2" width="23.140625" customWidth="1"/>
    <col min="3" max="3" width="6.42578125" customWidth="1"/>
    <col min="4" max="4" width="4" customWidth="1"/>
    <col min="5" max="5" width="15.5703125" customWidth="1"/>
    <col min="6" max="6" width="7.5703125" customWidth="1"/>
    <col min="7" max="7" width="6.85546875" customWidth="1"/>
    <col min="8" max="8" width="5.42578125" customWidth="1"/>
    <col min="9" max="9" width="6.140625" customWidth="1"/>
    <col min="10" max="10" width="5.7109375" customWidth="1"/>
    <col min="11" max="11" width="5.28515625" customWidth="1"/>
    <col min="12" max="12" width="5.7109375" customWidth="1"/>
    <col min="13" max="13" width="6.7109375" customWidth="1"/>
    <col min="14" max="14" width="5" customWidth="1"/>
    <col min="15" max="15" width="6.140625" customWidth="1"/>
    <col min="16" max="16" width="5.85546875" customWidth="1"/>
    <col min="17" max="17" width="5.42578125" customWidth="1"/>
    <col min="18" max="18" width="6" customWidth="1"/>
    <col min="19" max="19" width="5.85546875" customWidth="1"/>
    <col min="20" max="20" width="5.42578125" customWidth="1"/>
    <col min="21" max="21" width="6.42578125" customWidth="1"/>
    <col min="22" max="22" width="6.28515625" customWidth="1"/>
    <col min="23" max="23" width="6" customWidth="1"/>
    <col min="24" max="24" width="7" customWidth="1"/>
    <col min="25" max="25" width="6.5703125" customWidth="1"/>
    <col min="26" max="26" width="5" customWidth="1"/>
    <col min="27" max="27" width="6.7109375" customWidth="1"/>
    <col min="28" max="28" width="7" customWidth="1"/>
    <col min="29" max="29" width="4.85546875" customWidth="1"/>
    <col min="30" max="30" width="8" customWidth="1"/>
    <col min="31" max="31" width="6.140625" customWidth="1"/>
    <col min="32" max="32" width="6.7109375" customWidth="1"/>
    <col min="33" max="33" width="8.5703125" customWidth="1"/>
    <col min="34" max="34" width="9" customWidth="1"/>
    <col min="35" max="35" width="5.5703125" customWidth="1"/>
    <col min="36" max="36" width="7.28515625" customWidth="1"/>
    <col min="37" max="37" width="4.140625" customWidth="1"/>
    <col min="38" max="38" width="5.140625" customWidth="1"/>
    <col min="39" max="39" width="6.5703125" customWidth="1"/>
    <col min="40" max="40" width="4" customWidth="1"/>
    <col min="41" max="41" width="4.7109375" customWidth="1"/>
    <col min="42" max="42" width="6.85546875" customWidth="1"/>
    <col min="43" max="43" width="4.7109375" customWidth="1"/>
    <col min="44" max="44" width="4.5703125" customWidth="1"/>
    <col min="45" max="45" width="55.140625" customWidth="1"/>
    <col min="46" max="46" width="25.7109375" customWidth="1"/>
  </cols>
  <sheetData>
    <row r="1" spans="1:47" ht="12.75" customHeight="1" x14ac:dyDescent="0.25">
      <c r="A1" s="1" t="s">
        <v>0</v>
      </c>
      <c r="J1" s="281" t="s">
        <v>36</v>
      </c>
      <c r="K1" s="281"/>
      <c r="L1" s="281"/>
      <c r="M1" s="281"/>
      <c r="N1" s="281"/>
      <c r="O1" s="281"/>
      <c r="P1" s="281"/>
      <c r="Q1" s="281"/>
      <c r="R1" s="281"/>
      <c r="S1" s="281"/>
      <c r="T1" s="126"/>
      <c r="U1" s="126"/>
      <c r="V1" s="126"/>
      <c r="W1" s="126"/>
      <c r="X1" s="126"/>
    </row>
    <row r="2" spans="1:47" ht="38.25" customHeight="1" x14ac:dyDescent="0.25">
      <c r="A2" s="2"/>
      <c r="B2" s="129"/>
      <c r="C2" s="129"/>
      <c r="D2" s="129"/>
      <c r="E2" s="129"/>
      <c r="F2" s="129"/>
      <c r="G2" s="129"/>
      <c r="H2" s="129"/>
      <c r="I2" s="129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126"/>
      <c r="U2" s="126"/>
      <c r="V2" s="126"/>
      <c r="W2" s="126"/>
      <c r="X2" s="126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</row>
    <row r="3" spans="1:47" ht="10.5" customHeight="1" x14ac:dyDescent="0.25">
      <c r="A3" s="273" t="s">
        <v>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129"/>
      <c r="U3" s="129"/>
      <c r="V3" s="10"/>
    </row>
    <row r="4" spans="1:47" ht="15.75" hidden="1" x14ac:dyDescent="0.25">
      <c r="A4" s="259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</row>
    <row r="5" spans="1:47" ht="27.75" customHeight="1" x14ac:dyDescent="0.25">
      <c r="A5" s="272" t="s">
        <v>143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127"/>
      <c r="U5" s="127"/>
      <c r="V5" s="127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206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</row>
    <row r="6" spans="1:47" ht="0.75" customHeight="1" thickBot="1" x14ac:dyDescent="0.3">
      <c r="A6" s="128"/>
    </row>
    <row r="7" spans="1:47" ht="12" customHeight="1" thickBot="1" x14ac:dyDescent="0.3">
      <c r="A7" s="231" t="s">
        <v>2</v>
      </c>
      <c r="B7" s="231" t="s">
        <v>24</v>
      </c>
      <c r="C7" s="231" t="s">
        <v>3</v>
      </c>
      <c r="D7" s="231" t="s">
        <v>4</v>
      </c>
      <c r="E7" s="231" t="s">
        <v>25</v>
      </c>
      <c r="F7" s="251" t="s">
        <v>5</v>
      </c>
      <c r="G7" s="252"/>
      <c r="H7" s="253"/>
      <c r="I7" s="240" t="s">
        <v>7</v>
      </c>
      <c r="J7" s="241"/>
      <c r="K7" s="241"/>
      <c r="L7" s="241"/>
      <c r="M7" s="241"/>
      <c r="N7" s="241"/>
      <c r="O7" s="241"/>
      <c r="P7" s="241"/>
      <c r="Q7" s="241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3"/>
      <c r="AS7" s="231" t="s">
        <v>8</v>
      </c>
      <c r="AT7" s="233" t="s">
        <v>9</v>
      </c>
    </row>
    <row r="8" spans="1:47" ht="11.25" customHeight="1" thickBot="1" x14ac:dyDescent="0.3">
      <c r="A8" s="265"/>
      <c r="B8" s="249"/>
      <c r="C8" s="265"/>
      <c r="D8" s="265"/>
      <c r="E8" s="249"/>
      <c r="F8" s="254" t="s">
        <v>6</v>
      </c>
      <c r="G8" s="255"/>
      <c r="H8" s="256"/>
      <c r="I8" s="240" t="s">
        <v>10</v>
      </c>
      <c r="J8" s="241"/>
      <c r="K8" s="246"/>
      <c r="L8" s="240" t="s">
        <v>26</v>
      </c>
      <c r="M8" s="241"/>
      <c r="N8" s="246"/>
      <c r="O8" s="240" t="s">
        <v>27</v>
      </c>
      <c r="P8" s="241"/>
      <c r="Q8" s="246"/>
      <c r="R8" s="240" t="s">
        <v>28</v>
      </c>
      <c r="S8" s="241"/>
      <c r="T8" s="246"/>
      <c r="U8" s="240" t="s">
        <v>29</v>
      </c>
      <c r="V8" s="241"/>
      <c r="W8" s="246"/>
      <c r="X8" s="240" t="s">
        <v>30</v>
      </c>
      <c r="Y8" s="241"/>
      <c r="Z8" s="246"/>
      <c r="AA8" s="240" t="s">
        <v>31</v>
      </c>
      <c r="AB8" s="241"/>
      <c r="AC8" s="246"/>
      <c r="AD8" s="240" t="s">
        <v>32</v>
      </c>
      <c r="AE8" s="241"/>
      <c r="AF8" s="246"/>
      <c r="AG8" s="240" t="s">
        <v>33</v>
      </c>
      <c r="AH8" s="241"/>
      <c r="AI8" s="246"/>
      <c r="AJ8" s="240" t="s">
        <v>34</v>
      </c>
      <c r="AK8" s="241"/>
      <c r="AL8" s="246"/>
      <c r="AM8" s="240" t="s">
        <v>35</v>
      </c>
      <c r="AN8" s="241"/>
      <c r="AO8" s="246"/>
      <c r="AP8" s="240" t="s">
        <v>11</v>
      </c>
      <c r="AQ8" s="241"/>
      <c r="AR8" s="246"/>
      <c r="AS8" s="265"/>
      <c r="AT8" s="266"/>
    </row>
    <row r="9" spans="1:47" x14ac:dyDescent="0.25">
      <c r="A9" s="265"/>
      <c r="B9" s="249"/>
      <c r="C9" s="265"/>
      <c r="D9" s="265"/>
      <c r="E9" s="249"/>
      <c r="F9" s="265" t="s">
        <v>12</v>
      </c>
      <c r="G9" s="265" t="s">
        <v>13</v>
      </c>
      <c r="H9" s="266" t="s">
        <v>14</v>
      </c>
      <c r="I9" s="284" t="s">
        <v>12</v>
      </c>
      <c r="J9" s="284" t="s">
        <v>13</v>
      </c>
      <c r="K9" s="282" t="s">
        <v>14</v>
      </c>
      <c r="L9" s="284" t="s">
        <v>12</v>
      </c>
      <c r="M9" s="284" t="s">
        <v>13</v>
      </c>
      <c r="N9" s="282" t="s">
        <v>14</v>
      </c>
      <c r="O9" s="284" t="s">
        <v>12</v>
      </c>
      <c r="P9" s="284" t="s">
        <v>13</v>
      </c>
      <c r="Q9" s="282" t="s">
        <v>14</v>
      </c>
      <c r="R9" s="284" t="s">
        <v>12</v>
      </c>
      <c r="S9" s="284" t="s">
        <v>13</v>
      </c>
      <c r="T9" s="282" t="s">
        <v>14</v>
      </c>
      <c r="U9" s="284" t="s">
        <v>12</v>
      </c>
      <c r="V9" s="284" t="s">
        <v>13</v>
      </c>
      <c r="W9" s="282" t="s">
        <v>14</v>
      </c>
      <c r="X9" s="284" t="s">
        <v>12</v>
      </c>
      <c r="Y9" s="284" t="s">
        <v>13</v>
      </c>
      <c r="Z9" s="282" t="s">
        <v>14</v>
      </c>
      <c r="AA9" s="284" t="s">
        <v>12</v>
      </c>
      <c r="AB9" s="284" t="s">
        <v>13</v>
      </c>
      <c r="AC9" s="282" t="s">
        <v>14</v>
      </c>
      <c r="AD9" s="284" t="s">
        <v>12</v>
      </c>
      <c r="AE9" s="284" t="s">
        <v>13</v>
      </c>
      <c r="AF9" s="282" t="s">
        <v>14</v>
      </c>
      <c r="AG9" s="284" t="s">
        <v>12</v>
      </c>
      <c r="AH9" s="284" t="s">
        <v>13</v>
      </c>
      <c r="AI9" s="282" t="s">
        <v>14</v>
      </c>
      <c r="AJ9" s="284" t="s">
        <v>12</v>
      </c>
      <c r="AK9" s="284" t="s">
        <v>13</v>
      </c>
      <c r="AL9" s="282" t="s">
        <v>14</v>
      </c>
      <c r="AM9" s="284" t="s">
        <v>12</v>
      </c>
      <c r="AN9" s="284" t="s">
        <v>13</v>
      </c>
      <c r="AO9" s="282" t="s">
        <v>14</v>
      </c>
      <c r="AP9" s="284" t="s">
        <v>12</v>
      </c>
      <c r="AQ9" s="284" t="s">
        <v>13</v>
      </c>
      <c r="AR9" s="282" t="s">
        <v>14</v>
      </c>
      <c r="AS9" s="265"/>
      <c r="AT9" s="266"/>
    </row>
    <row r="10" spans="1:47" ht="18.75" customHeight="1" thickBot="1" x14ac:dyDescent="0.3">
      <c r="A10" s="232"/>
      <c r="B10" s="250"/>
      <c r="C10" s="232"/>
      <c r="D10" s="232"/>
      <c r="E10" s="250"/>
      <c r="F10" s="232"/>
      <c r="G10" s="232"/>
      <c r="H10" s="234"/>
      <c r="I10" s="285"/>
      <c r="J10" s="285"/>
      <c r="K10" s="283"/>
      <c r="L10" s="285"/>
      <c r="M10" s="285"/>
      <c r="N10" s="283"/>
      <c r="O10" s="285"/>
      <c r="P10" s="285"/>
      <c r="Q10" s="283"/>
      <c r="R10" s="285"/>
      <c r="S10" s="285"/>
      <c r="T10" s="283"/>
      <c r="U10" s="285"/>
      <c r="V10" s="285"/>
      <c r="W10" s="283"/>
      <c r="X10" s="285"/>
      <c r="Y10" s="285"/>
      <c r="Z10" s="283"/>
      <c r="AA10" s="285"/>
      <c r="AB10" s="285"/>
      <c r="AC10" s="283"/>
      <c r="AD10" s="285"/>
      <c r="AE10" s="285"/>
      <c r="AF10" s="283"/>
      <c r="AG10" s="285"/>
      <c r="AH10" s="285"/>
      <c r="AI10" s="283"/>
      <c r="AJ10" s="285"/>
      <c r="AK10" s="285"/>
      <c r="AL10" s="283"/>
      <c r="AM10" s="285"/>
      <c r="AN10" s="285"/>
      <c r="AO10" s="283"/>
      <c r="AP10" s="285"/>
      <c r="AQ10" s="285"/>
      <c r="AR10" s="283"/>
      <c r="AS10" s="232"/>
      <c r="AT10" s="234"/>
    </row>
    <row r="11" spans="1:47" ht="13.5" customHeight="1" thickBot="1" x14ac:dyDescent="0.3">
      <c r="A11" s="141">
        <v>1</v>
      </c>
      <c r="B11" s="142">
        <v>2</v>
      </c>
      <c r="C11" s="142">
        <v>3</v>
      </c>
      <c r="D11" s="142">
        <v>4</v>
      </c>
      <c r="E11" s="142">
        <v>5</v>
      </c>
      <c r="F11" s="142">
        <v>6</v>
      </c>
      <c r="G11" s="142">
        <v>7</v>
      </c>
      <c r="H11" s="142" t="s">
        <v>15</v>
      </c>
      <c r="I11" s="143">
        <v>9</v>
      </c>
      <c r="J11" s="143">
        <v>10</v>
      </c>
      <c r="K11" s="143">
        <v>11</v>
      </c>
      <c r="L11" s="143">
        <v>12</v>
      </c>
      <c r="M11" s="143">
        <v>13</v>
      </c>
      <c r="N11" s="143">
        <v>14</v>
      </c>
      <c r="O11" s="143">
        <v>15</v>
      </c>
      <c r="P11" s="143">
        <v>16</v>
      </c>
      <c r="Q11" s="143">
        <v>17</v>
      </c>
      <c r="R11" s="143">
        <v>18</v>
      </c>
      <c r="S11" s="143">
        <v>19</v>
      </c>
      <c r="T11" s="143">
        <v>20</v>
      </c>
      <c r="U11" s="143">
        <v>21</v>
      </c>
      <c r="V11" s="143">
        <v>22</v>
      </c>
      <c r="W11" s="143">
        <v>23</v>
      </c>
      <c r="X11" s="143">
        <v>24</v>
      </c>
      <c r="Y11" s="143">
        <v>25</v>
      </c>
      <c r="Z11" s="143">
        <v>26</v>
      </c>
      <c r="AA11" s="143">
        <v>27</v>
      </c>
      <c r="AB11" s="143">
        <v>28</v>
      </c>
      <c r="AC11" s="143">
        <v>29</v>
      </c>
      <c r="AD11" s="143">
        <v>30</v>
      </c>
      <c r="AE11" s="143">
        <v>31</v>
      </c>
      <c r="AF11" s="143">
        <v>32</v>
      </c>
      <c r="AG11" s="143">
        <v>33</v>
      </c>
      <c r="AH11" s="143">
        <v>34</v>
      </c>
      <c r="AI11" s="143">
        <v>35</v>
      </c>
      <c r="AJ11" s="143">
        <v>36</v>
      </c>
      <c r="AK11" s="143">
        <v>37</v>
      </c>
      <c r="AL11" s="143">
        <v>38</v>
      </c>
      <c r="AM11" s="143">
        <v>39</v>
      </c>
      <c r="AN11" s="143">
        <v>40</v>
      </c>
      <c r="AO11" s="143">
        <v>41</v>
      </c>
      <c r="AP11" s="143">
        <v>42</v>
      </c>
      <c r="AQ11" s="143">
        <v>43</v>
      </c>
      <c r="AR11" s="143">
        <v>44</v>
      </c>
      <c r="AS11" s="142">
        <v>45</v>
      </c>
      <c r="AT11" s="144">
        <v>46</v>
      </c>
    </row>
    <row r="12" spans="1:47" ht="0.75" hidden="1" customHeight="1" x14ac:dyDescent="0.25">
      <c r="A12" s="131"/>
      <c r="B12" s="182" t="s">
        <v>60</v>
      </c>
      <c r="C12" s="132"/>
      <c r="D12" s="132"/>
      <c r="E12" s="132"/>
      <c r="F12" s="140"/>
      <c r="G12" s="132"/>
      <c r="H12" s="132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202"/>
      <c r="AB12" s="202"/>
      <c r="AC12" s="202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32"/>
      <c r="AT12" s="132"/>
    </row>
    <row r="13" spans="1:47" ht="13.5" hidden="1" customHeight="1" x14ac:dyDescent="0.25">
      <c r="A13" s="18"/>
      <c r="B13" s="183" t="s">
        <v>61</v>
      </c>
      <c r="C13" s="13"/>
      <c r="D13" s="13"/>
      <c r="E13" s="13"/>
      <c r="F13" s="13"/>
      <c r="G13" s="13"/>
      <c r="H13" s="13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3"/>
      <c r="AT13" s="13"/>
    </row>
    <row r="14" spans="1:47" ht="12" customHeight="1" x14ac:dyDescent="0.25">
      <c r="A14" s="227"/>
      <c r="B14" s="279" t="s">
        <v>62</v>
      </c>
      <c r="C14" s="227" t="s">
        <v>85</v>
      </c>
      <c r="D14" s="13"/>
      <c r="E14" s="16" t="s">
        <v>56</v>
      </c>
      <c r="F14" s="43">
        <f>I14+L14+O14+R14+U14+X14+AA14+AD14+AG14+AJ14+AM14+AP14</f>
        <v>118709.3</v>
      </c>
      <c r="G14" s="43">
        <f>J14+M14+P14+S14+V14+Y14+AB14+AE14+AH14+AK14+AN14+AQ14</f>
        <v>46107.250000000007</v>
      </c>
      <c r="H14" s="43">
        <f>G14/F14*100</f>
        <v>38.840469954755022</v>
      </c>
      <c r="I14" s="113">
        <f>I20+I35+I46+I52+I84</f>
        <v>6643.1</v>
      </c>
      <c r="J14" s="113">
        <f>J20+I35+I46+I52+I84</f>
        <v>1539.1</v>
      </c>
      <c r="K14" s="113">
        <f>J14/I14*100</f>
        <v>23.168400295042975</v>
      </c>
      <c r="L14" s="113">
        <f>L20+L35+L46+L52+L84</f>
        <v>4241</v>
      </c>
      <c r="M14" s="113">
        <f>M20+M35+M46+M52+M84</f>
        <v>6942.6</v>
      </c>
      <c r="N14" s="119">
        <f>M14/L14*100</f>
        <v>163.70195708559302</v>
      </c>
      <c r="O14" s="113">
        <f>O20+O35+O46+O56+O84</f>
        <v>2127.6000000000004</v>
      </c>
      <c r="P14" s="113">
        <f>P20+P35+P46+P52+P84</f>
        <v>4151.8999999999996</v>
      </c>
      <c r="Q14" s="119">
        <f>P14/O14*100</f>
        <v>195.14476405339346</v>
      </c>
      <c r="R14" s="113">
        <f>R20+R35+R46+R52+R84</f>
        <v>5568.5</v>
      </c>
      <c r="S14" s="113">
        <f>S20+S35+S46+S52+S84</f>
        <v>5056.2000000000007</v>
      </c>
      <c r="T14" s="119">
        <f>S14/R14*100</f>
        <v>90.800035916314997</v>
      </c>
      <c r="U14" s="113">
        <f>U20+U35+U46+U52+U84</f>
        <v>6614.9999999999991</v>
      </c>
      <c r="V14" s="113">
        <f>V20+V35+V46+V52+V84</f>
        <v>4212.8999999999996</v>
      </c>
      <c r="W14" s="113">
        <f>V14/U14*100</f>
        <v>63.68707482993198</v>
      </c>
      <c r="X14" s="113">
        <f>X20+X35+X46+X52</f>
        <v>5428.4000000000005</v>
      </c>
      <c r="Y14" s="113">
        <f>Y20+Y35+Y46+Y52+Y84</f>
        <v>7553.4000000000005</v>
      </c>
      <c r="Z14" s="113">
        <f>Y14/X14*100</f>
        <v>139.14597303072728</v>
      </c>
      <c r="AA14" s="113">
        <f>AA20+AA35+AA46+AA52+AA84</f>
        <v>7966.36</v>
      </c>
      <c r="AB14" s="113">
        <f>AB20+AB35+AB46+AB52+AB84</f>
        <v>7515.3</v>
      </c>
      <c r="AC14" s="113">
        <f>AB14/AA14*100</f>
        <v>94.337941042081965</v>
      </c>
      <c r="AD14" s="113">
        <f>AD20+AD35+AD46+AD52+AD84</f>
        <v>9547</v>
      </c>
      <c r="AE14" s="113">
        <f>AE20+AE35+AE46+AE52+AE84</f>
        <v>9135.8499999999985</v>
      </c>
      <c r="AF14" s="113">
        <f>AE14/AD14*100</f>
        <v>95.693411542893031</v>
      </c>
      <c r="AG14" s="113">
        <f>AG20+AG35+AG46+AG52+AG84</f>
        <v>37259.600000000006</v>
      </c>
      <c r="AH14" s="113">
        <v>0</v>
      </c>
      <c r="AI14" s="113">
        <v>0</v>
      </c>
      <c r="AJ14" s="113">
        <f>AJ20+AJ35+AJ46+AJ52+AJ84</f>
        <v>14509.8</v>
      </c>
      <c r="AK14" s="113">
        <v>0</v>
      </c>
      <c r="AL14" s="113">
        <v>0</v>
      </c>
      <c r="AM14" s="113">
        <f>AM20+AM35+AM46+AM52+AM84</f>
        <v>8116.0999999999995</v>
      </c>
      <c r="AN14" s="113">
        <v>0</v>
      </c>
      <c r="AO14" s="113">
        <v>0</v>
      </c>
      <c r="AP14" s="113">
        <f>AP20+AP35+AP46+AP52+AP84</f>
        <v>10686.84</v>
      </c>
      <c r="AQ14" s="113">
        <v>0</v>
      </c>
      <c r="AR14" s="113">
        <v>0</v>
      </c>
      <c r="AS14" s="13"/>
      <c r="AT14" s="13"/>
    </row>
    <row r="15" spans="1:47" ht="24.75" customHeight="1" x14ac:dyDescent="0.25">
      <c r="A15" s="230"/>
      <c r="B15" s="291"/>
      <c r="C15" s="230"/>
      <c r="D15" s="13"/>
      <c r="E15" s="16" t="s">
        <v>58</v>
      </c>
      <c r="F15" s="43">
        <f>AD15+AG15+AJ15+AM15+AP15</f>
        <v>11735.099999999999</v>
      </c>
      <c r="G15" s="43">
        <f>AE15+AH15+AK15+AN15+AQ15</f>
        <v>0</v>
      </c>
      <c r="H15" s="4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0</v>
      </c>
      <c r="P15" s="113">
        <v>0</v>
      </c>
      <c r="Q15" s="113">
        <v>0</v>
      </c>
      <c r="R15" s="113">
        <v>0</v>
      </c>
      <c r="S15" s="113">
        <v>0</v>
      </c>
      <c r="T15" s="113">
        <v>0</v>
      </c>
      <c r="U15" s="113">
        <v>0</v>
      </c>
      <c r="V15" s="113">
        <v>0</v>
      </c>
      <c r="W15" s="113">
        <v>0</v>
      </c>
      <c r="X15" s="113">
        <v>0</v>
      </c>
      <c r="Y15" s="113">
        <v>0</v>
      </c>
      <c r="Z15" s="113">
        <v>0</v>
      </c>
      <c r="AA15" s="113">
        <v>0</v>
      </c>
      <c r="AB15" s="113">
        <v>0</v>
      </c>
      <c r="AC15" s="113">
        <v>0</v>
      </c>
      <c r="AD15" s="113">
        <f>AD21+AD53</f>
        <v>0</v>
      </c>
      <c r="AE15" s="113">
        <v>0</v>
      </c>
      <c r="AF15" s="113">
        <v>0</v>
      </c>
      <c r="AG15" s="113">
        <f>AG53</f>
        <v>9884.7999999999993</v>
      </c>
      <c r="AH15" s="113">
        <v>0</v>
      </c>
      <c r="AI15" s="113">
        <v>0</v>
      </c>
      <c r="AJ15" s="113">
        <v>0</v>
      </c>
      <c r="AK15" s="113">
        <v>0</v>
      </c>
      <c r="AL15" s="113">
        <v>0</v>
      </c>
      <c r="AM15" s="113">
        <v>0</v>
      </c>
      <c r="AN15" s="113">
        <v>0</v>
      </c>
      <c r="AO15" s="113">
        <v>0</v>
      </c>
      <c r="AP15" s="113">
        <f>AP21</f>
        <v>1850.3</v>
      </c>
      <c r="AQ15" s="113">
        <v>0</v>
      </c>
      <c r="AR15" s="113">
        <v>0</v>
      </c>
      <c r="AS15" s="13"/>
      <c r="AT15" s="13"/>
    </row>
    <row r="16" spans="1:47" ht="38.25" customHeight="1" x14ac:dyDescent="0.25">
      <c r="A16" s="230"/>
      <c r="B16" s="291"/>
      <c r="C16" s="230"/>
      <c r="D16" s="13"/>
      <c r="E16" s="16" t="s">
        <v>57</v>
      </c>
      <c r="F16" s="43">
        <f>I16+L16+O16+R16+U16+X16+AA16+AD16+AG16+AJ16+AM16+AP16</f>
        <v>104655.6</v>
      </c>
      <c r="G16" s="43">
        <f>J16+M16+P16+S16+V16+Y16+AB16+AE16+AH16+AK16+AN16+AQ16</f>
        <v>46107.250000000007</v>
      </c>
      <c r="H16" s="43">
        <f>G16/F16*100</f>
        <v>44.056170907242425</v>
      </c>
      <c r="I16" s="113">
        <f>I22+I36+I47+I54+I85</f>
        <v>6643.1</v>
      </c>
      <c r="J16" s="113">
        <f>J22+J36+J47+J58+J85</f>
        <v>1539.1</v>
      </c>
      <c r="K16" s="113">
        <f>J16/I16*100</f>
        <v>23.168400295042975</v>
      </c>
      <c r="L16" s="113">
        <f>L22+L36+L47+L54+L85</f>
        <v>4241</v>
      </c>
      <c r="M16" s="113">
        <f>M22</f>
        <v>6942.6</v>
      </c>
      <c r="N16" s="119">
        <f>M16/L16*100</f>
        <v>163.70195708559302</v>
      </c>
      <c r="O16" s="113">
        <f>O22+O36+O47+O58+O85</f>
        <v>2127.6000000000004</v>
      </c>
      <c r="P16" s="113">
        <f>P22+P36+P47+P54+P85</f>
        <v>4151.8999999999996</v>
      </c>
      <c r="Q16" s="113">
        <f>P16/O16*100</f>
        <v>195.14476405339346</v>
      </c>
      <c r="R16" s="113">
        <f>R22</f>
        <v>5568.5</v>
      </c>
      <c r="S16" s="113">
        <f>S22+S36+S47+S54+S85</f>
        <v>5056.2000000000007</v>
      </c>
      <c r="T16" s="113">
        <f>S16/R16*100</f>
        <v>90.800035916314997</v>
      </c>
      <c r="U16" s="113">
        <f>U22+U36+U47+U54+U85</f>
        <v>6614.9999999999991</v>
      </c>
      <c r="V16" s="113">
        <f>V22+V36+V47+V54+V85</f>
        <v>4212.8999999999996</v>
      </c>
      <c r="W16" s="113">
        <f>V16/U16*100</f>
        <v>63.68707482993198</v>
      </c>
      <c r="X16" s="113">
        <f>X22+X36+X47+X54+X85</f>
        <v>5428.4000000000005</v>
      </c>
      <c r="Y16" s="113">
        <f>Y22+Y36+Y49+Y54+Y85</f>
        <v>7553.4000000000005</v>
      </c>
      <c r="Z16" s="113">
        <f>Y16/X16*100</f>
        <v>139.14597303072728</v>
      </c>
      <c r="AA16" s="113">
        <f>AA22+AA36+AA47+AA54+AA85</f>
        <v>7966.36</v>
      </c>
      <c r="AB16" s="113">
        <f>AB22+AB36+AB54+AB47</f>
        <v>7515.3</v>
      </c>
      <c r="AC16" s="113">
        <f>AB16/AA16*100</f>
        <v>94.337941042081965</v>
      </c>
      <c r="AD16" s="113">
        <f>AD22+AD36+AD47+AD54+AD85</f>
        <v>9547</v>
      </c>
      <c r="AE16" s="113">
        <f>AE22+AE36+AE47+AE54+AE85</f>
        <v>9135.8499999999985</v>
      </c>
      <c r="AF16" s="113">
        <f>AE16/AD16*100</f>
        <v>95.693411542893031</v>
      </c>
      <c r="AG16" s="113">
        <f>AG22+AG36+AG54+AG85</f>
        <v>25056.2</v>
      </c>
      <c r="AH16" s="113">
        <v>0</v>
      </c>
      <c r="AI16" s="113">
        <v>0</v>
      </c>
      <c r="AJ16" s="113">
        <f>AJ22+AJ36+AJ47+AJ54+AJ85</f>
        <v>14509.8</v>
      </c>
      <c r="AK16" s="113">
        <v>0</v>
      </c>
      <c r="AL16" s="113">
        <v>0</v>
      </c>
      <c r="AM16" s="113">
        <f>AM22+AM36+AM47+AM54+AM85</f>
        <v>8116.0999999999995</v>
      </c>
      <c r="AN16" s="113">
        <v>0</v>
      </c>
      <c r="AO16" s="113">
        <v>0</v>
      </c>
      <c r="AP16" s="113">
        <f>AP22+AP36+AP47+AP54+AP85</f>
        <v>8836.5399999999991</v>
      </c>
      <c r="AQ16" s="113">
        <v>0</v>
      </c>
      <c r="AR16" s="113">
        <v>0</v>
      </c>
      <c r="AS16" s="13"/>
      <c r="AT16" s="13"/>
    </row>
    <row r="17" spans="1:46" ht="26.25" customHeight="1" x14ac:dyDescent="0.25">
      <c r="A17" s="228"/>
      <c r="B17" s="280"/>
      <c r="C17" s="228"/>
      <c r="D17" s="13"/>
      <c r="E17" s="16" t="s">
        <v>142</v>
      </c>
      <c r="F17" s="43">
        <f>I17+L17+O17+R17+U17+X17+AA17+AD17+AG17+AJ17+AM17+AP17</f>
        <v>2318.6</v>
      </c>
      <c r="G17" s="43">
        <v>0</v>
      </c>
      <c r="H17" s="4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0</v>
      </c>
      <c r="R17" s="113">
        <v>0</v>
      </c>
      <c r="S17" s="113">
        <v>0</v>
      </c>
      <c r="T17" s="113">
        <v>0</v>
      </c>
      <c r="U17" s="113">
        <v>0</v>
      </c>
      <c r="V17" s="113">
        <v>0</v>
      </c>
      <c r="W17" s="113">
        <v>0</v>
      </c>
      <c r="X17" s="113">
        <v>0</v>
      </c>
      <c r="Y17" s="113">
        <v>0</v>
      </c>
      <c r="Z17" s="113">
        <v>0</v>
      </c>
      <c r="AA17" s="113">
        <v>0</v>
      </c>
      <c r="AB17" s="113">
        <v>0</v>
      </c>
      <c r="AC17" s="113">
        <v>0</v>
      </c>
      <c r="AD17" s="113">
        <v>0</v>
      </c>
      <c r="AE17" s="113">
        <v>0</v>
      </c>
      <c r="AF17" s="113">
        <v>0</v>
      </c>
      <c r="AG17" s="113">
        <f>AG55</f>
        <v>2318.6</v>
      </c>
      <c r="AH17" s="113">
        <v>0</v>
      </c>
      <c r="AI17" s="113">
        <v>0</v>
      </c>
      <c r="AJ17" s="113">
        <v>0</v>
      </c>
      <c r="AK17" s="113">
        <v>0</v>
      </c>
      <c r="AL17" s="113">
        <v>0</v>
      </c>
      <c r="AM17" s="113">
        <v>0</v>
      </c>
      <c r="AN17" s="113">
        <v>0</v>
      </c>
      <c r="AO17" s="113">
        <v>0</v>
      </c>
      <c r="AP17" s="113">
        <v>0</v>
      </c>
      <c r="AQ17" s="113">
        <v>0</v>
      </c>
      <c r="AR17" s="113">
        <v>0</v>
      </c>
      <c r="AS17" s="13"/>
      <c r="AT17" s="13"/>
    </row>
    <row r="18" spans="1:46" ht="23.25" customHeight="1" x14ac:dyDescent="0.25">
      <c r="A18" s="187"/>
      <c r="B18" s="192" t="s">
        <v>60</v>
      </c>
      <c r="C18" s="286" t="s">
        <v>123</v>
      </c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8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9"/>
      <c r="AS18" s="41"/>
      <c r="AT18" s="41"/>
    </row>
    <row r="19" spans="1:46" ht="11.25" customHeight="1" x14ac:dyDescent="0.25">
      <c r="A19" s="187"/>
      <c r="B19" s="194" t="s">
        <v>61</v>
      </c>
      <c r="C19" s="286" t="s">
        <v>124</v>
      </c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8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1"/>
      <c r="AT19" s="41"/>
    </row>
    <row r="20" spans="1:46" ht="12.75" customHeight="1" x14ac:dyDescent="0.25">
      <c r="A20" s="292" t="s">
        <v>16</v>
      </c>
      <c r="B20" s="210" t="s">
        <v>63</v>
      </c>
      <c r="C20" s="184"/>
      <c r="D20" s="119"/>
      <c r="E20" s="153" t="s">
        <v>56</v>
      </c>
      <c r="F20" s="113">
        <f t="shared" ref="F20:G37" si="0">I20+L20+O20+R20+U20+X20+AA20+AD20+AG20+AJ20+AM20+AP20</f>
        <v>58801.599999999991</v>
      </c>
      <c r="G20" s="113">
        <f t="shared" si="0"/>
        <v>38062.65</v>
      </c>
      <c r="H20" s="113">
        <f>G20/F20*100</f>
        <v>64.730636581317526</v>
      </c>
      <c r="I20" s="113">
        <f>I24+I27</f>
        <v>6643.1</v>
      </c>
      <c r="J20" s="113">
        <f>J24+J27</f>
        <v>1539.1</v>
      </c>
      <c r="K20" s="113">
        <v>0</v>
      </c>
      <c r="L20" s="113">
        <f>L24+L27</f>
        <v>4241</v>
      </c>
      <c r="M20" s="113">
        <f>M27+M35+M46+M52+M84</f>
        <v>6942.6</v>
      </c>
      <c r="N20" s="113">
        <f>M20/L20*100</f>
        <v>163.70195708559302</v>
      </c>
      <c r="O20" s="113">
        <f>O24+O27</f>
        <v>1993.1000000000001</v>
      </c>
      <c r="P20" s="113">
        <f>P24+P27</f>
        <v>4148.8999999999996</v>
      </c>
      <c r="Q20" s="113">
        <f>P20/O20*100</f>
        <v>208.16316291204652</v>
      </c>
      <c r="R20" s="113">
        <f>R24+R27</f>
        <v>5568.5</v>
      </c>
      <c r="S20" s="113">
        <f>S24+S27</f>
        <v>5047.1000000000004</v>
      </c>
      <c r="T20" s="113">
        <f>S20/R20*100</f>
        <v>90.63661668312831</v>
      </c>
      <c r="U20" s="119">
        <f>U24+U27</f>
        <v>4341.8999999999996</v>
      </c>
      <c r="V20" s="113">
        <f>V21+V22+V23</f>
        <v>4006.3</v>
      </c>
      <c r="W20" s="113">
        <f>W21+W22+W23</f>
        <v>94.410274537527982</v>
      </c>
      <c r="X20" s="113">
        <f>X24+X27</f>
        <v>3415.6000000000004</v>
      </c>
      <c r="Y20" s="113">
        <f>Y24+Y27</f>
        <v>3748.8</v>
      </c>
      <c r="Z20" s="113">
        <f>Y20/X20*100</f>
        <v>109.75524066049888</v>
      </c>
      <c r="AA20" s="113">
        <f>AA24+AA27</f>
        <v>6226.76</v>
      </c>
      <c r="AB20" s="113">
        <f>AB27</f>
        <v>5773.2000000000007</v>
      </c>
      <c r="AC20" s="113">
        <f>AB20/AA20*100</f>
        <v>92.715955007098401</v>
      </c>
      <c r="AD20" s="113">
        <f>AD24+AD27</f>
        <v>7071.1</v>
      </c>
      <c r="AE20" s="113">
        <f>AE24+AE27</f>
        <v>6856.65</v>
      </c>
      <c r="AF20" s="113">
        <f>AE20/AD20*100</f>
        <v>96.967232820918952</v>
      </c>
      <c r="AG20" s="119">
        <f>AG24+AG27</f>
        <v>2238.8999999999996</v>
      </c>
      <c r="AH20" s="113">
        <v>0</v>
      </c>
      <c r="AI20" s="113">
        <v>0</v>
      </c>
      <c r="AJ20" s="119">
        <f>AJ24+AJ27</f>
        <v>7009.7999999999993</v>
      </c>
      <c r="AK20" s="113">
        <v>0</v>
      </c>
      <c r="AL20" s="113">
        <v>0</v>
      </c>
      <c r="AM20" s="113">
        <f>AM24+AM27</f>
        <v>2834.2</v>
      </c>
      <c r="AN20" s="113">
        <v>0</v>
      </c>
      <c r="AO20" s="113">
        <v>0</v>
      </c>
      <c r="AP20" s="113">
        <f>AP24+AP27</f>
        <v>7217.6399999999994</v>
      </c>
      <c r="AQ20" s="113">
        <v>0</v>
      </c>
      <c r="AR20" s="113">
        <v>0</v>
      </c>
      <c r="AS20" s="13"/>
      <c r="AT20" s="13"/>
    </row>
    <row r="21" spans="1:46" ht="24" customHeight="1" x14ac:dyDescent="0.25">
      <c r="A21" s="294"/>
      <c r="B21" s="295"/>
      <c r="C21" s="145" t="s">
        <v>66</v>
      </c>
      <c r="D21" s="119"/>
      <c r="E21" s="153" t="s">
        <v>58</v>
      </c>
      <c r="F21" s="113">
        <f t="shared" si="0"/>
        <v>1850.3</v>
      </c>
      <c r="G21" s="113">
        <f t="shared" si="0"/>
        <v>0</v>
      </c>
      <c r="H21" s="113">
        <v>0</v>
      </c>
      <c r="I21" s="119"/>
      <c r="J21" s="113">
        <v>0</v>
      </c>
      <c r="K21" s="113">
        <v>0</v>
      </c>
      <c r="L21" s="119"/>
      <c r="M21" s="113">
        <v>0</v>
      </c>
      <c r="N21" s="113">
        <v>0</v>
      </c>
      <c r="O21" s="119"/>
      <c r="P21" s="113">
        <v>0</v>
      </c>
      <c r="Q21" s="113">
        <v>0</v>
      </c>
      <c r="R21" s="119"/>
      <c r="S21" s="113">
        <v>0</v>
      </c>
      <c r="T21" s="113">
        <v>0</v>
      </c>
      <c r="U21" s="168">
        <f>U25</f>
        <v>0</v>
      </c>
      <c r="V21" s="113">
        <v>0</v>
      </c>
      <c r="W21" s="113">
        <v>0</v>
      </c>
      <c r="X21" s="113">
        <v>0</v>
      </c>
      <c r="Y21" s="113">
        <v>0</v>
      </c>
      <c r="Z21" s="113">
        <v>0</v>
      </c>
      <c r="AA21" s="113">
        <v>0</v>
      </c>
      <c r="AB21" s="113">
        <v>0</v>
      </c>
      <c r="AC21" s="113">
        <v>0</v>
      </c>
      <c r="AD21" s="113">
        <f>AD25</f>
        <v>0</v>
      </c>
      <c r="AE21" s="113">
        <v>0</v>
      </c>
      <c r="AF21" s="113">
        <v>0</v>
      </c>
      <c r="AG21" s="119"/>
      <c r="AH21" s="113">
        <v>0</v>
      </c>
      <c r="AI21" s="113">
        <v>0</v>
      </c>
      <c r="AJ21" s="113">
        <v>0</v>
      </c>
      <c r="AK21" s="113">
        <v>0</v>
      </c>
      <c r="AL21" s="113">
        <v>0</v>
      </c>
      <c r="AM21" s="113">
        <v>0</v>
      </c>
      <c r="AN21" s="113">
        <v>0</v>
      </c>
      <c r="AO21" s="113">
        <v>0</v>
      </c>
      <c r="AP21" s="113">
        <f>AP25</f>
        <v>1850.3</v>
      </c>
      <c r="AQ21" s="113">
        <v>0</v>
      </c>
      <c r="AR21" s="113">
        <v>0</v>
      </c>
      <c r="AS21" s="13"/>
      <c r="AT21" s="13"/>
    </row>
    <row r="22" spans="1:46" ht="36.75" customHeight="1" x14ac:dyDescent="0.25">
      <c r="A22" s="294"/>
      <c r="B22" s="295"/>
      <c r="C22" s="185" t="s">
        <v>41</v>
      </c>
      <c r="D22" s="119" t="s">
        <v>17</v>
      </c>
      <c r="E22" s="153" t="s">
        <v>57</v>
      </c>
      <c r="F22" s="113">
        <f t="shared" si="0"/>
        <v>56951.299999999988</v>
      </c>
      <c r="G22" s="113">
        <f t="shared" si="0"/>
        <v>38062.65</v>
      </c>
      <c r="H22" s="113">
        <f>G22/F22*100</f>
        <v>66.833680706147206</v>
      </c>
      <c r="I22" s="113">
        <f>I26+I28</f>
        <v>6643.1</v>
      </c>
      <c r="J22" s="113">
        <f>J28</f>
        <v>1539.1</v>
      </c>
      <c r="K22" s="113">
        <v>0</v>
      </c>
      <c r="L22" s="113">
        <f>L26+L28</f>
        <v>4241</v>
      </c>
      <c r="M22" s="113">
        <f>M26+M28</f>
        <v>6942.6</v>
      </c>
      <c r="N22" s="113">
        <f>M22/L22*100</f>
        <v>163.70195708559302</v>
      </c>
      <c r="O22" s="113">
        <f>O26+O28</f>
        <v>1993.1000000000001</v>
      </c>
      <c r="P22" s="113">
        <f>P26+P28</f>
        <v>4148.8999999999996</v>
      </c>
      <c r="Q22" s="113">
        <f>P22/O22*100</f>
        <v>208.16316291204652</v>
      </c>
      <c r="R22" s="113">
        <f>R26+R28</f>
        <v>5568.5</v>
      </c>
      <c r="S22" s="113">
        <f>S26+S28</f>
        <v>5047.1000000000004</v>
      </c>
      <c r="T22" s="113">
        <f>S22/R22*100</f>
        <v>90.63661668312831</v>
      </c>
      <c r="U22" s="113">
        <f>U26+U28</f>
        <v>4341.8999999999996</v>
      </c>
      <c r="V22" s="113">
        <f>V26+V28</f>
        <v>4006.3</v>
      </c>
      <c r="W22" s="113">
        <f>W26+W28</f>
        <v>94.410274537527982</v>
      </c>
      <c r="X22" s="113">
        <f>X26+X28</f>
        <v>3415.6000000000004</v>
      </c>
      <c r="Y22" s="113">
        <f>Y26+Y28</f>
        <v>3748.8</v>
      </c>
      <c r="Z22" s="113">
        <f>Y22/X22*100</f>
        <v>109.75524066049888</v>
      </c>
      <c r="AA22" s="113">
        <f>AA26+AA28</f>
        <v>6226.76</v>
      </c>
      <c r="AB22" s="113">
        <f>AB28</f>
        <v>5773.2000000000007</v>
      </c>
      <c r="AC22" s="113">
        <f>AB22/AA22*100</f>
        <v>92.715955007098401</v>
      </c>
      <c r="AD22" s="113">
        <f>AD26+AD28</f>
        <v>7071.1</v>
      </c>
      <c r="AE22" s="113">
        <f>AE26+AE28</f>
        <v>6856.65</v>
      </c>
      <c r="AF22" s="113">
        <f>AE22/AD22*100</f>
        <v>96.967232820918952</v>
      </c>
      <c r="AG22" s="119">
        <f>AG26+AG28</f>
        <v>2238.8999999999996</v>
      </c>
      <c r="AH22" s="113">
        <v>0</v>
      </c>
      <c r="AI22" s="113">
        <v>0</v>
      </c>
      <c r="AJ22" s="119">
        <f>AJ26+AJ28</f>
        <v>7009.7999999999993</v>
      </c>
      <c r="AK22" s="113">
        <v>0</v>
      </c>
      <c r="AL22" s="113">
        <v>0</v>
      </c>
      <c r="AM22" s="113">
        <f>AM26+AM28</f>
        <v>2834.2</v>
      </c>
      <c r="AN22" s="113">
        <v>0</v>
      </c>
      <c r="AO22" s="113">
        <v>0</v>
      </c>
      <c r="AP22" s="113">
        <f>AP26+AP28</f>
        <v>5367.3399999999992</v>
      </c>
      <c r="AQ22" s="113">
        <v>0</v>
      </c>
      <c r="AR22" s="113">
        <v>0</v>
      </c>
      <c r="AS22" s="18"/>
      <c r="AT22" s="13"/>
    </row>
    <row r="23" spans="1:46" ht="26.25" customHeight="1" x14ac:dyDescent="0.25">
      <c r="A23" s="293"/>
      <c r="B23" s="211"/>
      <c r="C23" s="169"/>
      <c r="D23" s="119"/>
      <c r="E23" s="153" t="s">
        <v>142</v>
      </c>
      <c r="F23" s="113">
        <f t="shared" si="0"/>
        <v>0</v>
      </c>
      <c r="G23" s="113">
        <f t="shared" si="0"/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0</v>
      </c>
      <c r="P23" s="113">
        <v>0</v>
      </c>
      <c r="Q23" s="113">
        <v>0</v>
      </c>
      <c r="R23" s="113">
        <v>0</v>
      </c>
      <c r="S23" s="113">
        <v>0</v>
      </c>
      <c r="T23" s="113">
        <v>0</v>
      </c>
      <c r="U23" s="113">
        <v>0</v>
      </c>
      <c r="V23" s="113">
        <v>0</v>
      </c>
      <c r="W23" s="113">
        <v>0</v>
      </c>
      <c r="X23" s="113">
        <v>0</v>
      </c>
      <c r="Y23" s="113">
        <v>0</v>
      </c>
      <c r="Z23" s="113">
        <v>0</v>
      </c>
      <c r="AA23" s="113">
        <v>0</v>
      </c>
      <c r="AB23" s="113">
        <v>0</v>
      </c>
      <c r="AC23" s="113">
        <v>0</v>
      </c>
      <c r="AD23" s="113">
        <v>0</v>
      </c>
      <c r="AE23" s="113">
        <v>0</v>
      </c>
      <c r="AF23" s="113">
        <v>0</v>
      </c>
      <c r="AG23" s="113">
        <v>0</v>
      </c>
      <c r="AH23" s="113">
        <v>0</v>
      </c>
      <c r="AI23" s="113">
        <v>0</v>
      </c>
      <c r="AJ23" s="113">
        <v>0</v>
      </c>
      <c r="AK23" s="113">
        <v>0</v>
      </c>
      <c r="AL23" s="113">
        <v>0</v>
      </c>
      <c r="AM23" s="113">
        <v>0</v>
      </c>
      <c r="AN23" s="113">
        <v>0</v>
      </c>
      <c r="AO23" s="113">
        <v>0</v>
      </c>
      <c r="AP23" s="113">
        <v>0</v>
      </c>
      <c r="AQ23" s="113">
        <v>0</v>
      </c>
      <c r="AR23" s="113">
        <v>0</v>
      </c>
      <c r="AS23" s="18"/>
      <c r="AT23" s="13"/>
    </row>
    <row r="24" spans="1:46" ht="147.75" customHeight="1" x14ac:dyDescent="0.25">
      <c r="A24" s="296" t="s">
        <v>17</v>
      </c>
      <c r="B24" s="279" t="s">
        <v>89</v>
      </c>
      <c r="C24" s="227" t="s">
        <v>66</v>
      </c>
      <c r="D24" s="13"/>
      <c r="E24" s="16" t="s">
        <v>56</v>
      </c>
      <c r="F24" s="43">
        <f t="shared" si="0"/>
        <v>6050</v>
      </c>
      <c r="G24" s="43">
        <f t="shared" si="0"/>
        <v>3087</v>
      </c>
      <c r="H24" s="43">
        <f>G24/F24*100</f>
        <v>51.024793388429757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0</v>
      </c>
      <c r="U24" s="119">
        <v>98.4</v>
      </c>
      <c r="V24" s="113">
        <v>0</v>
      </c>
      <c r="W24" s="113">
        <v>0</v>
      </c>
      <c r="X24" s="113">
        <v>0</v>
      </c>
      <c r="Y24" s="113">
        <v>0</v>
      </c>
      <c r="Z24" s="113">
        <v>0</v>
      </c>
      <c r="AA24" s="113">
        <v>0</v>
      </c>
      <c r="AB24" s="113">
        <v>0</v>
      </c>
      <c r="AC24" s="113">
        <v>0</v>
      </c>
      <c r="AD24" s="113">
        <v>3087</v>
      </c>
      <c r="AE24" s="113">
        <v>3087</v>
      </c>
      <c r="AF24" s="113">
        <v>100</v>
      </c>
      <c r="AG24" s="119">
        <v>113.2</v>
      </c>
      <c r="AH24" s="113">
        <v>0</v>
      </c>
      <c r="AI24" s="113">
        <v>0</v>
      </c>
      <c r="AJ24" s="119">
        <v>323.39999999999998</v>
      </c>
      <c r="AK24" s="113">
        <v>0</v>
      </c>
      <c r="AL24" s="113">
        <v>0</v>
      </c>
      <c r="AM24" s="113">
        <v>0</v>
      </c>
      <c r="AN24" s="113">
        <v>0</v>
      </c>
      <c r="AO24" s="113">
        <v>0</v>
      </c>
      <c r="AP24" s="113">
        <f>AP25+AP26</f>
        <v>2428</v>
      </c>
      <c r="AQ24" s="113">
        <v>0</v>
      </c>
      <c r="AR24" s="113">
        <v>0</v>
      </c>
      <c r="AS24" s="24" t="s">
        <v>156</v>
      </c>
      <c r="AT24" s="24" t="s">
        <v>157</v>
      </c>
    </row>
    <row r="25" spans="1:46" ht="14.25" customHeight="1" x14ac:dyDescent="0.25">
      <c r="A25" s="297"/>
      <c r="B25" s="291"/>
      <c r="C25" s="230"/>
      <c r="D25" s="13"/>
      <c r="E25" s="16" t="s">
        <v>58</v>
      </c>
      <c r="F25" s="43">
        <f t="shared" si="0"/>
        <v>1850.3</v>
      </c>
      <c r="G25" s="43">
        <f t="shared" si="0"/>
        <v>0</v>
      </c>
      <c r="H25" s="4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0</v>
      </c>
      <c r="U25" s="113">
        <v>0</v>
      </c>
      <c r="V25" s="113">
        <v>0</v>
      </c>
      <c r="W25" s="113">
        <v>0</v>
      </c>
      <c r="X25" s="113">
        <v>0</v>
      </c>
      <c r="Y25" s="113">
        <v>0</v>
      </c>
      <c r="Z25" s="113">
        <v>0</v>
      </c>
      <c r="AA25" s="113">
        <v>0</v>
      </c>
      <c r="AB25" s="113">
        <v>0</v>
      </c>
      <c r="AC25" s="113">
        <v>0</v>
      </c>
      <c r="AD25" s="113">
        <v>0</v>
      </c>
      <c r="AE25" s="113">
        <v>0</v>
      </c>
      <c r="AF25" s="113">
        <v>0</v>
      </c>
      <c r="AG25" s="113">
        <v>0</v>
      </c>
      <c r="AH25" s="113">
        <v>0</v>
      </c>
      <c r="AI25" s="113">
        <v>0</v>
      </c>
      <c r="AJ25" s="113">
        <v>0</v>
      </c>
      <c r="AK25" s="113">
        <v>0</v>
      </c>
      <c r="AL25" s="113">
        <v>0</v>
      </c>
      <c r="AM25" s="113">
        <v>0</v>
      </c>
      <c r="AN25" s="113">
        <v>0</v>
      </c>
      <c r="AO25" s="113">
        <v>0</v>
      </c>
      <c r="AP25" s="113">
        <f>1335+515.3</f>
        <v>1850.3</v>
      </c>
      <c r="AQ25" s="113">
        <v>0</v>
      </c>
      <c r="AR25" s="113">
        <v>0</v>
      </c>
      <c r="AS25" s="18" t="s">
        <v>151</v>
      </c>
      <c r="AT25" s="38"/>
    </row>
    <row r="26" spans="1:46" ht="40.5" customHeight="1" x14ac:dyDescent="0.25">
      <c r="A26" s="298"/>
      <c r="B26" s="280"/>
      <c r="C26" s="228"/>
      <c r="D26" s="13" t="s">
        <v>17</v>
      </c>
      <c r="E26" s="16" t="s">
        <v>57</v>
      </c>
      <c r="F26" s="43">
        <f t="shared" si="0"/>
        <v>4199.7</v>
      </c>
      <c r="G26" s="43">
        <f t="shared" si="0"/>
        <v>3087</v>
      </c>
      <c r="H26" s="43">
        <f>G26/F26*100</f>
        <v>73.50525037502679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0</v>
      </c>
      <c r="U26" s="119">
        <v>98.4</v>
      </c>
      <c r="V26" s="113">
        <v>0</v>
      </c>
      <c r="W26" s="113">
        <v>0</v>
      </c>
      <c r="X26" s="113">
        <v>0</v>
      </c>
      <c r="Y26" s="113">
        <v>0</v>
      </c>
      <c r="Z26" s="113">
        <v>0</v>
      </c>
      <c r="AA26" s="113">
        <v>0</v>
      </c>
      <c r="AB26" s="113">
        <v>0</v>
      </c>
      <c r="AC26" s="113">
        <v>0</v>
      </c>
      <c r="AD26" s="113">
        <v>3087</v>
      </c>
      <c r="AE26" s="113">
        <v>3087</v>
      </c>
      <c r="AF26" s="113">
        <v>100</v>
      </c>
      <c r="AG26" s="119">
        <v>113.2</v>
      </c>
      <c r="AH26" s="113">
        <v>0</v>
      </c>
      <c r="AI26" s="113">
        <v>0</v>
      </c>
      <c r="AJ26" s="119">
        <v>323.39999999999998</v>
      </c>
      <c r="AK26" s="113">
        <v>0</v>
      </c>
      <c r="AL26" s="113">
        <v>0</v>
      </c>
      <c r="AM26" s="113">
        <v>0</v>
      </c>
      <c r="AN26" s="113">
        <v>0</v>
      </c>
      <c r="AO26" s="113">
        <v>0</v>
      </c>
      <c r="AP26" s="113">
        <f>165+63.7+349</f>
        <v>577.70000000000005</v>
      </c>
      <c r="AQ26" s="113">
        <v>0</v>
      </c>
      <c r="AR26" s="113">
        <v>0</v>
      </c>
      <c r="AS26" s="18" t="s">
        <v>151</v>
      </c>
      <c r="AT26" s="24"/>
    </row>
    <row r="27" spans="1:46" ht="12.75" customHeight="1" x14ac:dyDescent="0.25">
      <c r="A27" s="296" t="s">
        <v>64</v>
      </c>
      <c r="B27" s="279" t="s">
        <v>90</v>
      </c>
      <c r="C27" s="227" t="s">
        <v>85</v>
      </c>
      <c r="D27" s="13"/>
      <c r="E27" s="16" t="s">
        <v>56</v>
      </c>
      <c r="F27" s="43">
        <f t="shared" si="0"/>
        <v>52751.6</v>
      </c>
      <c r="G27" s="43">
        <f t="shared" si="0"/>
        <v>37842.550000000003</v>
      </c>
      <c r="H27" s="43">
        <f t="shared" ref="H27:H32" si="1">G27/F27*100</f>
        <v>71.737255362870528</v>
      </c>
      <c r="I27" s="113">
        <f>I29+I31</f>
        <v>6643.1</v>
      </c>
      <c r="J27" s="119">
        <f>J29+J31</f>
        <v>1539.1</v>
      </c>
      <c r="K27" s="119">
        <f>J27/I27*100</f>
        <v>23.168400295042975</v>
      </c>
      <c r="L27" s="113">
        <f>L29+L31</f>
        <v>4241</v>
      </c>
      <c r="M27" s="170">
        <f>M29+M31</f>
        <v>6942.6</v>
      </c>
      <c r="N27" s="119">
        <f>M27/L27*100</f>
        <v>163.70195708559302</v>
      </c>
      <c r="O27" s="113">
        <f>O29+O31</f>
        <v>1993.1000000000001</v>
      </c>
      <c r="P27" s="119">
        <f>P29+P31</f>
        <v>4148.8999999999996</v>
      </c>
      <c r="Q27" s="119">
        <f>P27/O27*100</f>
        <v>208.16316291204652</v>
      </c>
      <c r="R27" s="119">
        <f>R29+R31</f>
        <v>5568.5</v>
      </c>
      <c r="S27" s="119">
        <f>S29+S31</f>
        <v>5047.1000000000004</v>
      </c>
      <c r="T27" s="113">
        <f>S27/R27*100</f>
        <v>90.63661668312831</v>
      </c>
      <c r="U27" s="119">
        <f>U29+U31</f>
        <v>4243.5</v>
      </c>
      <c r="V27" s="113">
        <f>V29+V31</f>
        <v>4006.3</v>
      </c>
      <c r="W27" s="113">
        <f>V27/U27*100</f>
        <v>94.410274537527982</v>
      </c>
      <c r="X27" s="119">
        <f>X29+X31</f>
        <v>3415.6000000000004</v>
      </c>
      <c r="Y27" s="113">
        <f>Y29+Y31</f>
        <v>3748.8</v>
      </c>
      <c r="Z27" s="113">
        <f>Y27/X27*100</f>
        <v>109.75524066049888</v>
      </c>
      <c r="AA27" s="119">
        <f>AA29+AA31</f>
        <v>6226.76</v>
      </c>
      <c r="AB27" s="113">
        <f>AB29+AB31</f>
        <v>5773.2000000000007</v>
      </c>
      <c r="AC27" s="113">
        <f>AB27/AA27*100</f>
        <v>92.715955007098401</v>
      </c>
      <c r="AD27" s="113">
        <f>AD29+AD31</f>
        <v>3984.1</v>
      </c>
      <c r="AE27" s="113">
        <f>AE29+AE31</f>
        <v>3769.6499999999996</v>
      </c>
      <c r="AF27" s="113">
        <f t="shared" ref="AF27:AF32" si="2">AE27/AD27*100</f>
        <v>94.617353982078754</v>
      </c>
      <c r="AG27" s="119">
        <f>AG29+AG31</f>
        <v>2125.6999999999998</v>
      </c>
      <c r="AH27" s="113">
        <f>AH29+AH31</f>
        <v>2866.9</v>
      </c>
      <c r="AI27" s="113">
        <f>AH27/AG27*100</f>
        <v>134.86851390130312</v>
      </c>
      <c r="AJ27" s="119">
        <f>AJ29+AJ31</f>
        <v>6686.4</v>
      </c>
      <c r="AK27" s="113">
        <v>0</v>
      </c>
      <c r="AL27" s="113">
        <v>0</v>
      </c>
      <c r="AM27" s="119">
        <f>AM29+AM31</f>
        <v>2834.2</v>
      </c>
      <c r="AN27" s="113">
        <v>0</v>
      </c>
      <c r="AO27" s="113">
        <v>0</v>
      </c>
      <c r="AP27" s="113">
        <f>AP29+AP31</f>
        <v>4789.6399999999994</v>
      </c>
      <c r="AQ27" s="113">
        <v>0</v>
      </c>
      <c r="AR27" s="113">
        <v>0</v>
      </c>
      <c r="AS27" s="18"/>
      <c r="AT27" s="13"/>
    </row>
    <row r="28" spans="1:46" ht="55.5" customHeight="1" x14ac:dyDescent="0.25">
      <c r="A28" s="298"/>
      <c r="B28" s="280"/>
      <c r="C28" s="228"/>
      <c r="D28" s="13"/>
      <c r="E28" s="21" t="s">
        <v>57</v>
      </c>
      <c r="F28" s="43">
        <f t="shared" si="0"/>
        <v>52751.6</v>
      </c>
      <c r="G28" s="43">
        <f t="shared" si="0"/>
        <v>37842.550000000003</v>
      </c>
      <c r="H28" s="43">
        <f t="shared" si="1"/>
        <v>71.737255362870528</v>
      </c>
      <c r="I28" s="113">
        <f>I30+I32</f>
        <v>6643.1</v>
      </c>
      <c r="J28" s="119">
        <f>J30+J32</f>
        <v>1539.1</v>
      </c>
      <c r="K28" s="119">
        <f>J28/I28*100</f>
        <v>23.168400295042975</v>
      </c>
      <c r="L28" s="113">
        <f>L30+L32</f>
        <v>4241</v>
      </c>
      <c r="M28" s="119">
        <f>M30+M32</f>
        <v>6942.6</v>
      </c>
      <c r="N28" s="119">
        <f>M28/L28*100</f>
        <v>163.70195708559302</v>
      </c>
      <c r="O28" s="113">
        <f>O30+O32</f>
        <v>1993.1000000000001</v>
      </c>
      <c r="P28" s="119">
        <f>P30+P32</f>
        <v>4148.8999999999996</v>
      </c>
      <c r="Q28" s="119">
        <f>P28/O28*100</f>
        <v>208.16316291204652</v>
      </c>
      <c r="R28" s="119">
        <f>R30+R32</f>
        <v>5568.5</v>
      </c>
      <c r="S28" s="119">
        <f>S30+S32</f>
        <v>5047.1000000000004</v>
      </c>
      <c r="T28" s="113">
        <f>S28/R28*100</f>
        <v>90.63661668312831</v>
      </c>
      <c r="U28" s="113">
        <f>U30+U32</f>
        <v>4243.5</v>
      </c>
      <c r="V28" s="113">
        <f>V30+V32</f>
        <v>4006.3</v>
      </c>
      <c r="W28" s="113">
        <f>V28/U28*100</f>
        <v>94.410274537527982</v>
      </c>
      <c r="X28" s="119">
        <f>X30+X32</f>
        <v>3415.6000000000004</v>
      </c>
      <c r="Y28" s="113">
        <f>Y30+Y32</f>
        <v>3748.8</v>
      </c>
      <c r="Z28" s="113">
        <f>Y28/X28*100</f>
        <v>109.75524066049888</v>
      </c>
      <c r="AA28" s="119">
        <f>AA30+AA32</f>
        <v>6226.76</v>
      </c>
      <c r="AB28" s="113">
        <f>AB30+AB32</f>
        <v>5773.2000000000007</v>
      </c>
      <c r="AC28" s="113">
        <f>AB28/AA28*100</f>
        <v>92.715955007098401</v>
      </c>
      <c r="AD28" s="113">
        <f>AD30+AD32</f>
        <v>3984.1</v>
      </c>
      <c r="AE28" s="113">
        <f>AE30+AE32</f>
        <v>3769.6499999999996</v>
      </c>
      <c r="AF28" s="113">
        <f t="shared" si="2"/>
        <v>94.617353982078754</v>
      </c>
      <c r="AG28" s="119">
        <f>AG30+AG32</f>
        <v>2125.6999999999998</v>
      </c>
      <c r="AH28" s="113">
        <f>AH30+AH32</f>
        <v>2866.9</v>
      </c>
      <c r="AI28" s="113">
        <f>AH28/AG28*100</f>
        <v>134.86851390130312</v>
      </c>
      <c r="AJ28" s="119">
        <f>AJ30+AJ32</f>
        <v>6686.4</v>
      </c>
      <c r="AK28" s="113">
        <v>0</v>
      </c>
      <c r="AL28" s="113">
        <v>0</v>
      </c>
      <c r="AM28" s="119">
        <f>AM30+AM32</f>
        <v>2834.2</v>
      </c>
      <c r="AN28" s="113">
        <v>0</v>
      </c>
      <c r="AO28" s="113">
        <v>0</v>
      </c>
      <c r="AP28" s="113">
        <f>AP30+AP32</f>
        <v>4789.6399999999994</v>
      </c>
      <c r="AQ28" s="113">
        <v>0</v>
      </c>
      <c r="AR28" s="113">
        <v>0</v>
      </c>
      <c r="AS28" s="18"/>
      <c r="AT28" s="147"/>
    </row>
    <row r="29" spans="1:46" ht="16.5" customHeight="1" x14ac:dyDescent="0.25">
      <c r="A29" s="299" t="s">
        <v>65</v>
      </c>
      <c r="B29" s="279" t="s">
        <v>91</v>
      </c>
      <c r="C29" s="227" t="s">
        <v>66</v>
      </c>
      <c r="D29" s="14"/>
      <c r="E29" s="21" t="s">
        <v>56</v>
      </c>
      <c r="F29" s="43">
        <f t="shared" si="0"/>
        <v>24802.6</v>
      </c>
      <c r="G29" s="43">
        <f t="shared" si="0"/>
        <v>18550.050000000003</v>
      </c>
      <c r="H29" s="43">
        <f t="shared" si="1"/>
        <v>74.790747744188124</v>
      </c>
      <c r="I29" s="113">
        <f>I30</f>
        <v>2989</v>
      </c>
      <c r="J29" s="119">
        <f>J30</f>
        <v>925.7</v>
      </c>
      <c r="K29" s="113">
        <f>J29/I29*100</f>
        <v>30.970224155235865</v>
      </c>
      <c r="L29" s="119">
        <f>L30</f>
        <v>1872.7</v>
      </c>
      <c r="M29" s="119">
        <f>M30</f>
        <v>3074.9</v>
      </c>
      <c r="N29" s="119">
        <f>M29/L29*100</f>
        <v>164.19608052544453</v>
      </c>
      <c r="O29" s="113">
        <f>O30</f>
        <v>1083.4000000000001</v>
      </c>
      <c r="P29" s="119">
        <f>P30</f>
        <v>1914.3</v>
      </c>
      <c r="Q29" s="119">
        <f>P29/O29*100</f>
        <v>176.69374192357392</v>
      </c>
      <c r="R29" s="119">
        <f>R30</f>
        <v>2583.1999999999998</v>
      </c>
      <c r="S29" s="119">
        <f>S30</f>
        <v>2336.3000000000002</v>
      </c>
      <c r="T29" s="113">
        <f>S29/R29*100</f>
        <v>90.442087333539817</v>
      </c>
      <c r="U29" s="119">
        <f>U30</f>
        <v>2183.5</v>
      </c>
      <c r="V29" s="113">
        <f>V30</f>
        <v>2039.7</v>
      </c>
      <c r="W29" s="113">
        <f>W30</f>
        <v>93.414243187542937</v>
      </c>
      <c r="X29" s="119">
        <f>X30</f>
        <v>1416.7</v>
      </c>
      <c r="Y29" s="113">
        <f>Y30</f>
        <v>1771</v>
      </c>
      <c r="Z29" s="113">
        <f>Y29/X29*100</f>
        <v>125.00882332180419</v>
      </c>
      <c r="AA29" s="119">
        <f>AA30</f>
        <v>3098.96</v>
      </c>
      <c r="AB29" s="113">
        <f>AB30</f>
        <v>2930.4</v>
      </c>
      <c r="AC29" s="113">
        <v>95.2</v>
      </c>
      <c r="AD29" s="113">
        <f>AD30</f>
        <v>1980</v>
      </c>
      <c r="AE29" s="113">
        <f>AE30</f>
        <v>1976.85</v>
      </c>
      <c r="AF29" s="113">
        <f t="shared" si="2"/>
        <v>99.840909090909093</v>
      </c>
      <c r="AG29" s="113">
        <f>AG30</f>
        <v>1492</v>
      </c>
      <c r="AH29" s="113">
        <f>AH30</f>
        <v>1580.9</v>
      </c>
      <c r="AI29" s="113">
        <f>AH29/AG29*100</f>
        <v>105.95844504021447</v>
      </c>
      <c r="AJ29" s="113">
        <f>AJ30</f>
        <v>2437</v>
      </c>
      <c r="AK29" s="113">
        <f>AK30</f>
        <v>0</v>
      </c>
      <c r="AL29" s="113">
        <v>0</v>
      </c>
      <c r="AM29" s="119">
        <f>AM30</f>
        <v>1166.5</v>
      </c>
      <c r="AN29" s="113">
        <f>AN30</f>
        <v>0</v>
      </c>
      <c r="AO29" s="113">
        <v>0</v>
      </c>
      <c r="AP29" s="119">
        <f>AP30</f>
        <v>2499.64</v>
      </c>
      <c r="AQ29" s="113">
        <f>AQ30</f>
        <v>0</v>
      </c>
      <c r="AR29" s="113">
        <v>0</v>
      </c>
      <c r="AS29" s="18"/>
      <c r="AT29" s="146"/>
    </row>
    <row r="30" spans="1:46" ht="51" customHeight="1" x14ac:dyDescent="0.25">
      <c r="A30" s="300"/>
      <c r="B30" s="280"/>
      <c r="C30" s="228"/>
      <c r="D30" s="19"/>
      <c r="E30" s="21" t="s">
        <v>57</v>
      </c>
      <c r="F30" s="43">
        <f t="shared" si="0"/>
        <v>24802.6</v>
      </c>
      <c r="G30" s="43">
        <f t="shared" si="0"/>
        <v>18550.050000000003</v>
      </c>
      <c r="H30" s="43">
        <f t="shared" si="1"/>
        <v>74.790747744188124</v>
      </c>
      <c r="I30" s="113">
        <v>2989</v>
      </c>
      <c r="J30" s="119">
        <v>925.7</v>
      </c>
      <c r="K30" s="113">
        <f>J30/I30*100</f>
        <v>30.970224155235865</v>
      </c>
      <c r="L30" s="119">
        <v>1872.7</v>
      </c>
      <c r="M30" s="119">
        <v>3074.9</v>
      </c>
      <c r="N30" s="119">
        <f>M30/L30*100</f>
        <v>164.19608052544453</v>
      </c>
      <c r="O30" s="113">
        <v>1083.4000000000001</v>
      </c>
      <c r="P30" s="119">
        <v>1914.3</v>
      </c>
      <c r="Q30" s="119">
        <f>P30/O30*100</f>
        <v>176.69374192357392</v>
      </c>
      <c r="R30" s="119">
        <v>2583.1999999999998</v>
      </c>
      <c r="S30" s="119">
        <v>2336.3000000000002</v>
      </c>
      <c r="T30" s="113">
        <f>S30/R30*100</f>
        <v>90.442087333539817</v>
      </c>
      <c r="U30" s="119">
        <f>2181.5+2</f>
        <v>2183.5</v>
      </c>
      <c r="V30" s="113">
        <v>2039.7</v>
      </c>
      <c r="W30" s="113">
        <f>V30/U30*100</f>
        <v>93.414243187542937</v>
      </c>
      <c r="X30" s="119">
        <f>1414.7+2</f>
        <v>1416.7</v>
      </c>
      <c r="Y30" s="113">
        <v>1771</v>
      </c>
      <c r="Z30" s="113">
        <f>Y30/X30*100</f>
        <v>125.00882332180419</v>
      </c>
      <c r="AA30" s="119">
        <v>3098.96</v>
      </c>
      <c r="AB30" s="113">
        <v>2930.4</v>
      </c>
      <c r="AC30" s="113">
        <v>95.2</v>
      </c>
      <c r="AD30" s="113">
        <v>1980</v>
      </c>
      <c r="AE30" s="113">
        <v>1976.85</v>
      </c>
      <c r="AF30" s="113">
        <f t="shared" si="2"/>
        <v>99.840909090909093</v>
      </c>
      <c r="AG30" s="113">
        <v>1492</v>
      </c>
      <c r="AH30" s="113">
        <v>1580.9</v>
      </c>
      <c r="AI30" s="113">
        <f>AH30/AG30*100</f>
        <v>105.95844504021447</v>
      </c>
      <c r="AJ30" s="163">
        <v>2437</v>
      </c>
      <c r="AK30" s="113">
        <v>0</v>
      </c>
      <c r="AL30" s="113">
        <v>0</v>
      </c>
      <c r="AM30" s="119">
        <v>1166.5</v>
      </c>
      <c r="AN30" s="113">
        <v>0</v>
      </c>
      <c r="AO30" s="113">
        <v>0</v>
      </c>
      <c r="AP30" s="119">
        <v>2499.64</v>
      </c>
      <c r="AQ30" s="113">
        <v>0</v>
      </c>
      <c r="AR30" s="113">
        <v>0</v>
      </c>
      <c r="AS30" s="24" t="s">
        <v>106</v>
      </c>
      <c r="AT30" s="155" t="s">
        <v>141</v>
      </c>
    </row>
    <row r="31" spans="1:46" ht="17.25" customHeight="1" x14ac:dyDescent="0.25">
      <c r="A31" s="301" t="s">
        <v>67</v>
      </c>
      <c r="B31" s="279" t="s">
        <v>92</v>
      </c>
      <c r="C31" s="227" t="s">
        <v>41</v>
      </c>
      <c r="D31" s="13"/>
      <c r="E31" s="16" t="s">
        <v>56</v>
      </c>
      <c r="F31" s="43">
        <f t="shared" si="0"/>
        <v>27948.999999999996</v>
      </c>
      <c r="G31" s="43">
        <f t="shared" si="0"/>
        <v>19292.5</v>
      </c>
      <c r="H31" s="43">
        <f t="shared" si="1"/>
        <v>69.027514401230832</v>
      </c>
      <c r="I31" s="113">
        <v>3654.1</v>
      </c>
      <c r="J31" s="119">
        <v>613.4</v>
      </c>
      <c r="K31" s="119">
        <v>16.8</v>
      </c>
      <c r="L31" s="119">
        <v>2368.3000000000002</v>
      </c>
      <c r="M31" s="119">
        <v>3867.7</v>
      </c>
      <c r="N31" s="119">
        <v>163.30000000000001</v>
      </c>
      <c r="O31" s="119">
        <v>909.7</v>
      </c>
      <c r="P31" s="119">
        <v>2234.6</v>
      </c>
      <c r="Q31" s="119">
        <v>245.6</v>
      </c>
      <c r="R31" s="119">
        <v>2985.3</v>
      </c>
      <c r="S31" s="119">
        <v>2710.8</v>
      </c>
      <c r="T31" s="119">
        <v>90.8</v>
      </c>
      <c r="U31" s="113">
        <v>2060</v>
      </c>
      <c r="V31" s="113">
        <f>V32</f>
        <v>1966.6</v>
      </c>
      <c r="W31" s="113">
        <f>W32</f>
        <v>95.466019417475721</v>
      </c>
      <c r="X31" s="119">
        <v>1998.9</v>
      </c>
      <c r="Y31" s="113">
        <v>1977.8</v>
      </c>
      <c r="Z31" s="113">
        <f t="shared" ref="Z31:Z38" si="3">Y31/X31*100</f>
        <v>98.944419430686864</v>
      </c>
      <c r="AA31" s="119">
        <v>3127.8</v>
      </c>
      <c r="AB31" s="113">
        <v>2842.8</v>
      </c>
      <c r="AC31" s="113">
        <v>90.9</v>
      </c>
      <c r="AD31" s="119">
        <v>2004.1</v>
      </c>
      <c r="AE31" s="113">
        <v>1792.8</v>
      </c>
      <c r="AF31" s="113">
        <f t="shared" si="2"/>
        <v>89.456613941420088</v>
      </c>
      <c r="AG31" s="119">
        <v>633.70000000000005</v>
      </c>
      <c r="AH31" s="113">
        <v>1286</v>
      </c>
      <c r="AI31" s="113">
        <v>202.9</v>
      </c>
      <c r="AJ31" s="119">
        <v>4249.3999999999996</v>
      </c>
      <c r="AK31" s="113">
        <v>0</v>
      </c>
      <c r="AL31" s="113">
        <v>0</v>
      </c>
      <c r="AM31" s="119">
        <v>1667.7</v>
      </c>
      <c r="AN31" s="113">
        <v>0</v>
      </c>
      <c r="AO31" s="113">
        <v>0</v>
      </c>
      <c r="AP31" s="113">
        <v>2290</v>
      </c>
      <c r="AQ31" s="113">
        <v>0</v>
      </c>
      <c r="AR31" s="113">
        <v>0</v>
      </c>
      <c r="AS31" s="18"/>
      <c r="AT31" s="145"/>
    </row>
    <row r="32" spans="1:46" ht="79.5" customHeight="1" x14ac:dyDescent="0.25">
      <c r="A32" s="302"/>
      <c r="B32" s="280"/>
      <c r="C32" s="228"/>
      <c r="D32" s="13"/>
      <c r="E32" s="16" t="s">
        <v>57</v>
      </c>
      <c r="F32" s="43">
        <f t="shared" si="0"/>
        <v>27948.999999999996</v>
      </c>
      <c r="G32" s="43">
        <f t="shared" si="0"/>
        <v>19292.5</v>
      </c>
      <c r="H32" s="43">
        <f t="shared" si="1"/>
        <v>69.027514401230832</v>
      </c>
      <c r="I32" s="113">
        <v>3654.1</v>
      </c>
      <c r="J32" s="119">
        <v>613.4</v>
      </c>
      <c r="K32" s="113">
        <f>J32/I32*100</f>
        <v>16.786623245121916</v>
      </c>
      <c r="L32" s="119">
        <v>2368.3000000000002</v>
      </c>
      <c r="M32" s="119">
        <v>3867.7</v>
      </c>
      <c r="N32" s="119">
        <f>M32/L32*100</f>
        <v>163.31123590761302</v>
      </c>
      <c r="O32" s="119">
        <v>909.7</v>
      </c>
      <c r="P32" s="119">
        <v>2234.6</v>
      </c>
      <c r="Q32" s="119">
        <f>P32/O32*100</f>
        <v>245.64142024843352</v>
      </c>
      <c r="R32" s="119">
        <v>2985.3</v>
      </c>
      <c r="S32" s="119">
        <v>2710.8</v>
      </c>
      <c r="T32" s="119">
        <f>S32/R32*100</f>
        <v>90.804944226710887</v>
      </c>
      <c r="U32" s="113">
        <v>2060</v>
      </c>
      <c r="V32" s="113">
        <v>1966.6</v>
      </c>
      <c r="W32" s="113">
        <f>V32/U32*100</f>
        <v>95.466019417475721</v>
      </c>
      <c r="X32" s="119">
        <v>1998.9</v>
      </c>
      <c r="Y32" s="113">
        <v>1977.8</v>
      </c>
      <c r="Z32" s="113">
        <f t="shared" si="3"/>
        <v>98.944419430686864</v>
      </c>
      <c r="AA32" s="119">
        <v>3127.8</v>
      </c>
      <c r="AB32" s="113">
        <v>2842.8</v>
      </c>
      <c r="AC32" s="113">
        <v>90.9</v>
      </c>
      <c r="AD32" s="119">
        <v>2004.1</v>
      </c>
      <c r="AE32" s="113">
        <v>1792.8</v>
      </c>
      <c r="AF32" s="113">
        <f t="shared" si="2"/>
        <v>89.456613941420088</v>
      </c>
      <c r="AG32" s="119">
        <v>633.70000000000005</v>
      </c>
      <c r="AH32" s="113">
        <v>1286</v>
      </c>
      <c r="AI32" s="113">
        <v>202.9</v>
      </c>
      <c r="AJ32" s="119">
        <v>4249.3999999999996</v>
      </c>
      <c r="AK32" s="113">
        <v>0</v>
      </c>
      <c r="AL32" s="113">
        <v>0</v>
      </c>
      <c r="AM32" s="119">
        <v>1667.7</v>
      </c>
      <c r="AN32" s="113">
        <v>0</v>
      </c>
      <c r="AO32" s="113">
        <v>0</v>
      </c>
      <c r="AP32" s="113">
        <v>2290</v>
      </c>
      <c r="AQ32" s="113">
        <v>0</v>
      </c>
      <c r="AR32" s="113">
        <v>0</v>
      </c>
      <c r="AS32" s="24" t="s">
        <v>106</v>
      </c>
      <c r="AT32" s="147" t="s">
        <v>144</v>
      </c>
    </row>
    <row r="33" spans="1:46" ht="15" customHeight="1" x14ac:dyDescent="0.25">
      <c r="A33" s="188"/>
      <c r="B33" s="192" t="s">
        <v>125</v>
      </c>
      <c r="C33" s="286" t="s">
        <v>127</v>
      </c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8"/>
      <c r="Y33" s="44"/>
      <c r="Z33" s="44"/>
      <c r="AA33" s="41"/>
      <c r="AB33" s="44"/>
      <c r="AC33" s="44"/>
      <c r="AD33" s="195"/>
      <c r="AE33" s="44"/>
      <c r="AF33" s="44"/>
      <c r="AG33" s="41"/>
      <c r="AH33" s="44"/>
      <c r="AI33" s="44"/>
      <c r="AJ33" s="41"/>
      <c r="AK33" s="44"/>
      <c r="AL33" s="44"/>
      <c r="AM33" s="41"/>
      <c r="AN33" s="44"/>
      <c r="AO33" s="44"/>
      <c r="AP33" s="44"/>
      <c r="AQ33" s="44"/>
      <c r="AR33" s="44"/>
      <c r="AS33" s="198"/>
      <c r="AT33" s="198"/>
    </row>
    <row r="34" spans="1:46" ht="23.25" customHeight="1" x14ac:dyDescent="0.25">
      <c r="A34" s="188"/>
      <c r="B34" s="196" t="s">
        <v>126</v>
      </c>
      <c r="C34" s="286" t="s">
        <v>128</v>
      </c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8"/>
      <c r="Y34" s="44"/>
      <c r="Z34" s="44"/>
      <c r="AA34" s="41"/>
      <c r="AB34" s="44"/>
      <c r="AC34" s="44"/>
      <c r="AD34" s="195"/>
      <c r="AE34" s="44"/>
      <c r="AF34" s="44"/>
      <c r="AG34" s="41"/>
      <c r="AH34" s="44"/>
      <c r="AI34" s="44"/>
      <c r="AJ34" s="41"/>
      <c r="AK34" s="44"/>
      <c r="AL34" s="44"/>
      <c r="AM34" s="41"/>
      <c r="AN34" s="44"/>
      <c r="AO34" s="44"/>
      <c r="AP34" s="44"/>
      <c r="AQ34" s="44"/>
      <c r="AR34" s="44"/>
      <c r="AS34" s="198"/>
      <c r="AT34" s="198"/>
    </row>
    <row r="35" spans="1:46" ht="11.25" customHeight="1" x14ac:dyDescent="0.25">
      <c r="A35" s="303" t="s">
        <v>47</v>
      </c>
      <c r="B35" s="210" t="s">
        <v>44</v>
      </c>
      <c r="C35" s="292" t="s">
        <v>85</v>
      </c>
      <c r="D35" s="119"/>
      <c r="E35" s="153" t="s">
        <v>56</v>
      </c>
      <c r="F35" s="113">
        <f t="shared" si="0"/>
        <v>4838.2000000000007</v>
      </c>
      <c r="G35" s="113">
        <f t="shared" si="0"/>
        <v>4096.5</v>
      </c>
      <c r="H35" s="115">
        <f t="shared" ref="H35:H42" si="4">G35/F35*100</f>
        <v>84.669918564755477</v>
      </c>
      <c r="I35" s="113">
        <f>I37</f>
        <v>0</v>
      </c>
      <c r="J35" s="113">
        <f>J37</f>
        <v>0</v>
      </c>
      <c r="K35" s="113">
        <v>0</v>
      </c>
      <c r="L35" s="113">
        <f>L37</f>
        <v>0</v>
      </c>
      <c r="M35" s="113">
        <f>M37</f>
        <v>0</v>
      </c>
      <c r="N35" s="113">
        <v>0</v>
      </c>
      <c r="O35" s="113">
        <f>O37</f>
        <v>105</v>
      </c>
      <c r="P35" s="113">
        <f>P37</f>
        <v>3</v>
      </c>
      <c r="Q35" s="113">
        <v>0</v>
      </c>
      <c r="R35" s="113">
        <f>R37</f>
        <v>0</v>
      </c>
      <c r="S35" s="113">
        <f>S37</f>
        <v>0</v>
      </c>
      <c r="T35" s="113">
        <v>0</v>
      </c>
      <c r="U35" s="113">
        <f t="shared" ref="U35:X36" si="5">U37</f>
        <v>2105.1999999999998</v>
      </c>
      <c r="V35" s="113">
        <f t="shared" si="5"/>
        <v>71.2</v>
      </c>
      <c r="W35" s="113">
        <f t="shared" si="5"/>
        <v>3.3821014630438921</v>
      </c>
      <c r="X35" s="113">
        <f t="shared" si="5"/>
        <v>1928.9</v>
      </c>
      <c r="Y35" s="113">
        <f>Y37</f>
        <v>3743.3</v>
      </c>
      <c r="Z35" s="113">
        <f t="shared" si="3"/>
        <v>194.06397428586243</v>
      </c>
      <c r="AA35" s="113">
        <f>AA37</f>
        <v>50</v>
      </c>
      <c r="AB35" s="113">
        <f>AB37</f>
        <v>48.7</v>
      </c>
      <c r="AC35" s="113">
        <f>AB35/AA35*100</f>
        <v>97.4</v>
      </c>
      <c r="AD35" s="137">
        <f>AD37</f>
        <v>241.6</v>
      </c>
      <c r="AE35" s="113">
        <f>AE37</f>
        <v>15</v>
      </c>
      <c r="AF35" s="113">
        <f t="shared" ref="AF35:AF40" si="6">AE35/AD35*100</f>
        <v>6.2086092715231791</v>
      </c>
      <c r="AG35" s="113">
        <f>AG37</f>
        <v>139.1</v>
      </c>
      <c r="AH35" s="113">
        <f>AH37</f>
        <v>215.3</v>
      </c>
      <c r="AI35" s="113">
        <v>0</v>
      </c>
      <c r="AJ35" s="113">
        <f>AJ37</f>
        <v>0</v>
      </c>
      <c r="AK35" s="113">
        <f>AK37</f>
        <v>0</v>
      </c>
      <c r="AL35" s="113">
        <v>0</v>
      </c>
      <c r="AM35" s="113">
        <f>AM37</f>
        <v>0</v>
      </c>
      <c r="AN35" s="113">
        <f>AN37</f>
        <v>0</v>
      </c>
      <c r="AO35" s="113">
        <v>0</v>
      </c>
      <c r="AP35" s="113">
        <f>AP37</f>
        <v>268.39999999999998</v>
      </c>
      <c r="AQ35" s="113">
        <f>AQ37</f>
        <v>0</v>
      </c>
      <c r="AR35" s="113">
        <v>0</v>
      </c>
      <c r="AS35" s="18"/>
      <c r="AT35" s="13"/>
    </row>
    <row r="36" spans="1:46" ht="57.75" customHeight="1" x14ac:dyDescent="0.25">
      <c r="A36" s="304"/>
      <c r="B36" s="211"/>
      <c r="C36" s="293"/>
      <c r="D36" s="151" t="s">
        <v>86</v>
      </c>
      <c r="E36" s="153" t="s">
        <v>57</v>
      </c>
      <c r="F36" s="113">
        <f t="shared" si="0"/>
        <v>4838.2000000000007</v>
      </c>
      <c r="G36" s="113">
        <f>J36+M36+P36+S36+V36+Y36+AB36+AE36+AH36+AK36+AN36+AQ36</f>
        <v>4096.5</v>
      </c>
      <c r="H36" s="115">
        <f t="shared" si="4"/>
        <v>84.669918564755477</v>
      </c>
      <c r="I36" s="113">
        <f>I38</f>
        <v>0</v>
      </c>
      <c r="J36" s="113">
        <f>J38</f>
        <v>0</v>
      </c>
      <c r="K36" s="113">
        <v>0</v>
      </c>
      <c r="L36" s="113">
        <f>L38</f>
        <v>0</v>
      </c>
      <c r="M36" s="113">
        <f>M38</f>
        <v>0</v>
      </c>
      <c r="N36" s="113">
        <v>0</v>
      </c>
      <c r="O36" s="113">
        <f>O38</f>
        <v>105</v>
      </c>
      <c r="P36" s="113">
        <f>P38</f>
        <v>3</v>
      </c>
      <c r="Q36" s="113">
        <v>0</v>
      </c>
      <c r="R36" s="113">
        <f>R38</f>
        <v>0</v>
      </c>
      <c r="S36" s="113">
        <f>S38</f>
        <v>0</v>
      </c>
      <c r="T36" s="113">
        <v>0</v>
      </c>
      <c r="U36" s="115">
        <f t="shared" si="5"/>
        <v>2105.1999999999998</v>
      </c>
      <c r="V36" s="113">
        <f t="shared" si="5"/>
        <v>71.2</v>
      </c>
      <c r="W36" s="113">
        <f t="shared" si="5"/>
        <v>3.3821014630438921</v>
      </c>
      <c r="X36" s="113">
        <f t="shared" si="5"/>
        <v>1928.9</v>
      </c>
      <c r="Y36" s="118">
        <f>Y38</f>
        <v>3743.3</v>
      </c>
      <c r="Z36" s="118">
        <f t="shared" si="3"/>
        <v>194.06397428586243</v>
      </c>
      <c r="AA36" s="118">
        <f>AA38</f>
        <v>50</v>
      </c>
      <c r="AB36" s="118">
        <f>AB38</f>
        <v>48.7</v>
      </c>
      <c r="AC36" s="118">
        <f>AB36/AA36*100</f>
        <v>97.4</v>
      </c>
      <c r="AD36" s="118">
        <f>AD38</f>
        <v>241.6</v>
      </c>
      <c r="AE36" s="118">
        <f>AE38</f>
        <v>15</v>
      </c>
      <c r="AF36" s="118">
        <f t="shared" si="6"/>
        <v>6.2086092715231791</v>
      </c>
      <c r="AG36" s="113">
        <f>AG38</f>
        <v>139.1</v>
      </c>
      <c r="AH36" s="118">
        <f>AH38</f>
        <v>215.3</v>
      </c>
      <c r="AI36" s="118">
        <v>0</v>
      </c>
      <c r="AJ36" s="118">
        <f>AJ38</f>
        <v>0</v>
      </c>
      <c r="AK36" s="118">
        <f>AK38</f>
        <v>0</v>
      </c>
      <c r="AL36" s="118">
        <v>0</v>
      </c>
      <c r="AM36" s="118">
        <f>AM38</f>
        <v>0</v>
      </c>
      <c r="AN36" s="118">
        <f>AN38</f>
        <v>0</v>
      </c>
      <c r="AO36" s="118">
        <v>0</v>
      </c>
      <c r="AP36" s="118">
        <f>AP38</f>
        <v>268.39999999999998</v>
      </c>
      <c r="AQ36" s="118">
        <f>AQ38</f>
        <v>0</v>
      </c>
      <c r="AR36" s="118">
        <v>0</v>
      </c>
      <c r="AS36" s="24"/>
      <c r="AT36" s="21"/>
    </row>
    <row r="37" spans="1:46" ht="15" customHeight="1" x14ac:dyDescent="0.25">
      <c r="A37" s="292" t="s">
        <v>48</v>
      </c>
      <c r="B37" s="279" t="s">
        <v>93</v>
      </c>
      <c r="C37" s="227" t="s">
        <v>85</v>
      </c>
      <c r="D37" s="21"/>
      <c r="E37" s="16" t="s">
        <v>56</v>
      </c>
      <c r="F37" s="39">
        <f t="shared" si="0"/>
        <v>4838.2000000000007</v>
      </c>
      <c r="G37" s="43">
        <f t="shared" si="0"/>
        <v>4096.5</v>
      </c>
      <c r="H37" s="23">
        <f t="shared" si="4"/>
        <v>84.669918564755477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f>O39</f>
        <v>105</v>
      </c>
      <c r="P37" s="113">
        <f>P38</f>
        <v>3</v>
      </c>
      <c r="Q37" s="113">
        <v>0</v>
      </c>
      <c r="R37" s="113">
        <v>0</v>
      </c>
      <c r="S37" s="113">
        <v>0</v>
      </c>
      <c r="T37" s="113">
        <v>0</v>
      </c>
      <c r="U37" s="118">
        <f>U42+U39</f>
        <v>2105.1999999999998</v>
      </c>
      <c r="V37" s="118">
        <f>V42+V39</f>
        <v>71.2</v>
      </c>
      <c r="W37" s="113">
        <f>V37/U37*100</f>
        <v>3.3821014630438921</v>
      </c>
      <c r="X37" s="118">
        <f>X39+X42</f>
        <v>1928.9</v>
      </c>
      <c r="Y37" s="118">
        <f>Y39+Y42</f>
        <v>3743.3</v>
      </c>
      <c r="Z37" s="118">
        <f t="shared" si="3"/>
        <v>194.06397428586243</v>
      </c>
      <c r="AA37" s="118">
        <f>AA39+AA42</f>
        <v>50</v>
      </c>
      <c r="AB37" s="118">
        <f>AB39+AB42</f>
        <v>48.7</v>
      </c>
      <c r="AC37" s="118">
        <f>AB37/AA37*100</f>
        <v>97.4</v>
      </c>
      <c r="AD37" s="118">
        <f>AD39</f>
        <v>241.6</v>
      </c>
      <c r="AE37" s="118">
        <v>15</v>
      </c>
      <c r="AF37" s="118">
        <f t="shared" si="6"/>
        <v>6.2086092715231791</v>
      </c>
      <c r="AG37" s="113">
        <f>AG39+AG42</f>
        <v>139.1</v>
      </c>
      <c r="AH37" s="118">
        <f>AH39+AH42</f>
        <v>215.3</v>
      </c>
      <c r="AI37" s="118">
        <v>0</v>
      </c>
      <c r="AJ37" s="118">
        <v>0</v>
      </c>
      <c r="AK37" s="118">
        <v>0</v>
      </c>
      <c r="AL37" s="118">
        <v>0</v>
      </c>
      <c r="AM37" s="118">
        <v>0</v>
      </c>
      <c r="AN37" s="118">
        <v>0</v>
      </c>
      <c r="AO37" s="118">
        <v>0</v>
      </c>
      <c r="AP37" s="118">
        <v>268.39999999999998</v>
      </c>
      <c r="AQ37" s="118">
        <v>0</v>
      </c>
      <c r="AR37" s="118">
        <v>0</v>
      </c>
      <c r="AS37" s="24"/>
      <c r="AT37" s="21"/>
    </row>
    <row r="38" spans="1:46" ht="56.25" customHeight="1" x14ac:dyDescent="0.25">
      <c r="A38" s="293"/>
      <c r="B38" s="280"/>
      <c r="C38" s="228"/>
      <c r="D38" s="21" t="s">
        <v>86</v>
      </c>
      <c r="E38" s="16" t="s">
        <v>57</v>
      </c>
      <c r="F38" s="39">
        <f t="shared" ref="F38:G38" si="7">I38+L38+O38+R38+U38+X38+AA38+AD38+AG38+AJ38+AM38+AP38</f>
        <v>4838.2000000000007</v>
      </c>
      <c r="G38" s="43">
        <f t="shared" si="7"/>
        <v>4096.5</v>
      </c>
      <c r="H38" s="23">
        <f t="shared" si="4"/>
        <v>84.669918564755477</v>
      </c>
      <c r="I38" s="113">
        <v>0</v>
      </c>
      <c r="J38" s="113">
        <v>0</v>
      </c>
      <c r="K38" s="113">
        <v>0</v>
      </c>
      <c r="L38" s="113">
        <v>0</v>
      </c>
      <c r="M38" s="113">
        <v>0</v>
      </c>
      <c r="N38" s="113">
        <v>0</v>
      </c>
      <c r="O38" s="113">
        <f>O40</f>
        <v>105</v>
      </c>
      <c r="P38" s="113">
        <f>P40</f>
        <v>3</v>
      </c>
      <c r="Q38" s="113">
        <v>0</v>
      </c>
      <c r="R38" s="113">
        <v>0</v>
      </c>
      <c r="S38" s="113">
        <v>0</v>
      </c>
      <c r="T38" s="113">
        <v>0</v>
      </c>
      <c r="U38" s="133">
        <f>U43+U40</f>
        <v>2105.1999999999998</v>
      </c>
      <c r="V38" s="133">
        <f>V43+V40</f>
        <v>71.2</v>
      </c>
      <c r="W38" s="113">
        <f>V38/U38*100</f>
        <v>3.3821014630438921</v>
      </c>
      <c r="X38" s="118">
        <f>X40+X43</f>
        <v>1928.9</v>
      </c>
      <c r="Y38" s="118">
        <f>Y40+Y43</f>
        <v>3743.3</v>
      </c>
      <c r="Z38" s="118">
        <f t="shared" si="3"/>
        <v>194.06397428586243</v>
      </c>
      <c r="AA38" s="118">
        <f>AA40+AA43</f>
        <v>50</v>
      </c>
      <c r="AB38" s="118">
        <f>AB40+AB43</f>
        <v>48.7</v>
      </c>
      <c r="AC38" s="118">
        <f>AB38/AA38*100</f>
        <v>97.4</v>
      </c>
      <c r="AD38" s="118">
        <f>AD40</f>
        <v>241.6</v>
      </c>
      <c r="AE38" s="118">
        <v>15</v>
      </c>
      <c r="AF38" s="118">
        <f t="shared" si="6"/>
        <v>6.2086092715231791</v>
      </c>
      <c r="AG38" s="113">
        <f>AG40+AG43</f>
        <v>139.1</v>
      </c>
      <c r="AH38" s="118">
        <f>AH40+AH43</f>
        <v>215.3</v>
      </c>
      <c r="AI38" s="118">
        <v>0</v>
      </c>
      <c r="AJ38" s="118">
        <v>0</v>
      </c>
      <c r="AK38" s="118">
        <v>0</v>
      </c>
      <c r="AL38" s="118">
        <v>0</v>
      </c>
      <c r="AM38" s="118">
        <v>0</v>
      </c>
      <c r="AN38" s="118">
        <v>0</v>
      </c>
      <c r="AO38" s="118">
        <v>0</v>
      </c>
      <c r="AP38" s="118">
        <v>268.39999999999998</v>
      </c>
      <c r="AQ38" s="118">
        <v>0</v>
      </c>
      <c r="AR38" s="118">
        <v>0</v>
      </c>
      <c r="AS38" s="24"/>
      <c r="AT38" s="21"/>
    </row>
    <row r="39" spans="1:46" ht="12.75" customHeight="1" x14ac:dyDescent="0.25">
      <c r="A39" s="292" t="s">
        <v>49</v>
      </c>
      <c r="B39" s="279" t="s">
        <v>68</v>
      </c>
      <c r="C39" s="227" t="s">
        <v>66</v>
      </c>
      <c r="D39" s="223" t="s">
        <v>48</v>
      </c>
      <c r="E39" s="16" t="s">
        <v>56</v>
      </c>
      <c r="F39" s="43">
        <f>U39+X39+AA39+AD39+AG39+AJ39+AM39+AP39+R39+O39+L39+I39</f>
        <v>665</v>
      </c>
      <c r="G39" s="43">
        <f>J39+M39+P39+S39+V39+Y39+AB39+AE39+AH39+AK39+AN39+AQ39</f>
        <v>327</v>
      </c>
      <c r="H39" s="23">
        <f t="shared" si="4"/>
        <v>49.172932330827066</v>
      </c>
      <c r="I39" s="113">
        <v>0</v>
      </c>
      <c r="J39" s="113">
        <v>0</v>
      </c>
      <c r="K39" s="113">
        <v>0</v>
      </c>
      <c r="L39" s="113">
        <v>0</v>
      </c>
      <c r="M39" s="113">
        <v>0</v>
      </c>
      <c r="N39" s="113">
        <v>0</v>
      </c>
      <c r="O39" s="113">
        <v>105</v>
      </c>
      <c r="P39" s="113">
        <v>3</v>
      </c>
      <c r="Q39" s="113">
        <v>0</v>
      </c>
      <c r="R39" s="113">
        <v>0</v>
      </c>
      <c r="S39" s="113">
        <v>0</v>
      </c>
      <c r="T39" s="113">
        <v>0</v>
      </c>
      <c r="U39" s="113">
        <v>0</v>
      </c>
      <c r="V39" s="113">
        <f>V40</f>
        <v>25</v>
      </c>
      <c r="W39" s="113">
        <v>0</v>
      </c>
      <c r="X39" s="118">
        <v>0</v>
      </c>
      <c r="Y39" s="118">
        <v>20</v>
      </c>
      <c r="Z39" s="118">
        <v>0</v>
      </c>
      <c r="AA39" s="118">
        <v>50</v>
      </c>
      <c r="AB39" s="118">
        <v>48.7</v>
      </c>
      <c r="AC39" s="118">
        <v>97.4</v>
      </c>
      <c r="AD39" s="118">
        <v>241.6</v>
      </c>
      <c r="AE39" s="118">
        <v>15</v>
      </c>
      <c r="AF39" s="118">
        <f t="shared" si="6"/>
        <v>6.2086092715231791</v>
      </c>
      <c r="AG39" s="113">
        <v>0</v>
      </c>
      <c r="AH39" s="118">
        <v>215.3</v>
      </c>
      <c r="AI39" s="118">
        <v>0</v>
      </c>
      <c r="AJ39" s="118">
        <v>0</v>
      </c>
      <c r="AK39" s="118">
        <v>0</v>
      </c>
      <c r="AL39" s="118">
        <v>0</v>
      </c>
      <c r="AM39" s="118">
        <v>0</v>
      </c>
      <c r="AN39" s="118">
        <v>0</v>
      </c>
      <c r="AO39" s="118">
        <v>0</v>
      </c>
      <c r="AP39" s="118">
        <v>268.39999999999998</v>
      </c>
      <c r="AQ39" s="118">
        <v>0</v>
      </c>
      <c r="AR39" s="118">
        <v>0</v>
      </c>
      <c r="AS39" s="24"/>
      <c r="AT39" s="21"/>
    </row>
    <row r="40" spans="1:46" ht="365.25" customHeight="1" x14ac:dyDescent="0.25">
      <c r="A40" s="293"/>
      <c r="B40" s="291"/>
      <c r="C40" s="230"/>
      <c r="D40" s="224"/>
      <c r="E40" s="218" t="s">
        <v>57</v>
      </c>
      <c r="F40" s="289">
        <f>U40+X40+AA40+AD40+AG40+AJ40+AM40+AP40+R40+O40+L40+I40</f>
        <v>665</v>
      </c>
      <c r="G40" s="289">
        <f>J40+M40+P40+S40+V40+Y40+AB40+AE40+AH40+AK40+AN40+AQ40</f>
        <v>327</v>
      </c>
      <c r="H40" s="311">
        <f t="shared" si="4"/>
        <v>49.172932330827066</v>
      </c>
      <c r="I40" s="277">
        <v>0</v>
      </c>
      <c r="J40" s="277">
        <v>0</v>
      </c>
      <c r="K40" s="277">
        <v>0</v>
      </c>
      <c r="L40" s="277">
        <v>0</v>
      </c>
      <c r="M40" s="277">
        <v>0</v>
      </c>
      <c r="N40" s="277">
        <v>0</v>
      </c>
      <c r="O40" s="277">
        <v>105</v>
      </c>
      <c r="P40" s="277">
        <v>3</v>
      </c>
      <c r="Q40" s="277">
        <v>0</v>
      </c>
      <c r="R40" s="277">
        <v>0</v>
      </c>
      <c r="S40" s="277">
        <v>0</v>
      </c>
      <c r="T40" s="277">
        <v>0</v>
      </c>
      <c r="U40" s="277">
        <v>0</v>
      </c>
      <c r="V40" s="277">
        <v>25</v>
      </c>
      <c r="W40" s="277">
        <v>0</v>
      </c>
      <c r="X40" s="277">
        <v>0</v>
      </c>
      <c r="Y40" s="277">
        <v>20</v>
      </c>
      <c r="Z40" s="277">
        <v>0</v>
      </c>
      <c r="AA40" s="277">
        <v>50</v>
      </c>
      <c r="AB40" s="277">
        <v>48.7</v>
      </c>
      <c r="AC40" s="277">
        <v>97.4</v>
      </c>
      <c r="AD40" s="277">
        <v>241.6</v>
      </c>
      <c r="AE40" s="277">
        <v>15</v>
      </c>
      <c r="AF40" s="277">
        <f t="shared" si="6"/>
        <v>6.2086092715231791</v>
      </c>
      <c r="AG40" s="277">
        <v>0</v>
      </c>
      <c r="AH40" s="277">
        <v>215.3</v>
      </c>
      <c r="AI40" s="277">
        <v>0</v>
      </c>
      <c r="AJ40" s="277">
        <v>0</v>
      </c>
      <c r="AK40" s="277">
        <v>0</v>
      </c>
      <c r="AL40" s="277">
        <v>0</v>
      </c>
      <c r="AM40" s="277">
        <v>0</v>
      </c>
      <c r="AN40" s="277">
        <v>0</v>
      </c>
      <c r="AO40" s="277">
        <v>0</v>
      </c>
      <c r="AP40" s="277">
        <v>268.39999999999998</v>
      </c>
      <c r="AQ40" s="277">
        <v>0</v>
      </c>
      <c r="AR40" s="277">
        <v>0</v>
      </c>
      <c r="AS40" s="207" t="s">
        <v>159</v>
      </c>
      <c r="AT40" s="279" t="s">
        <v>158</v>
      </c>
    </row>
    <row r="41" spans="1:46" ht="71.25" hidden="1" customHeight="1" x14ac:dyDescent="0.25">
      <c r="A41" s="203"/>
      <c r="B41" s="280"/>
      <c r="C41" s="228"/>
      <c r="D41" s="229"/>
      <c r="E41" s="220"/>
      <c r="F41" s="290"/>
      <c r="G41" s="290"/>
      <c r="H41" s="312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78"/>
      <c r="AN41" s="278"/>
      <c r="AO41" s="278"/>
      <c r="AP41" s="278"/>
      <c r="AQ41" s="278"/>
      <c r="AR41" s="278"/>
      <c r="AS41" s="208"/>
      <c r="AT41" s="280"/>
    </row>
    <row r="42" spans="1:46" ht="17.25" customHeight="1" x14ac:dyDescent="0.25">
      <c r="A42" s="296" t="s">
        <v>50</v>
      </c>
      <c r="B42" s="210" t="s">
        <v>46</v>
      </c>
      <c r="C42" s="292" t="s">
        <v>41</v>
      </c>
      <c r="D42" s="305" t="s">
        <v>53</v>
      </c>
      <c r="E42" s="153" t="s">
        <v>56</v>
      </c>
      <c r="F42" s="113">
        <f>U42+X42+AA42+AD42+AG42+AJ42+AM42+AP42</f>
        <v>4173.2</v>
      </c>
      <c r="G42" s="113">
        <f>J42+M42+P42+S42+V42+Y42+AB42+AE42+AH42+AK42+AN42+AQ42</f>
        <v>3769.5</v>
      </c>
      <c r="H42" s="115">
        <f t="shared" si="4"/>
        <v>90.326368254576835</v>
      </c>
      <c r="I42" s="113">
        <v>0</v>
      </c>
      <c r="J42" s="113">
        <v>0</v>
      </c>
      <c r="K42" s="113">
        <v>0</v>
      </c>
      <c r="L42" s="113">
        <v>0</v>
      </c>
      <c r="M42" s="113">
        <v>0</v>
      </c>
      <c r="N42" s="113">
        <v>0</v>
      </c>
      <c r="O42" s="113">
        <v>0</v>
      </c>
      <c r="P42" s="113">
        <v>0</v>
      </c>
      <c r="Q42" s="113">
        <v>0</v>
      </c>
      <c r="R42" s="113">
        <v>0</v>
      </c>
      <c r="S42" s="113">
        <v>0</v>
      </c>
      <c r="T42" s="113">
        <v>0</v>
      </c>
      <c r="U42" s="113">
        <f>U43</f>
        <v>2105.1999999999998</v>
      </c>
      <c r="V42" s="113">
        <f>V43</f>
        <v>46.2</v>
      </c>
      <c r="W42" s="113">
        <f>W43</f>
        <v>2.1945658369751095</v>
      </c>
      <c r="X42" s="118">
        <v>1928.9</v>
      </c>
      <c r="Y42" s="118">
        <v>3723.3</v>
      </c>
      <c r="Z42" s="118">
        <f>Y42/X42*100</f>
        <v>193.02711389911349</v>
      </c>
      <c r="AA42" s="118">
        <v>0</v>
      </c>
      <c r="AB42" s="118">
        <v>0</v>
      </c>
      <c r="AC42" s="118">
        <v>0</v>
      </c>
      <c r="AD42" s="118">
        <v>0</v>
      </c>
      <c r="AE42" s="118">
        <v>0</v>
      </c>
      <c r="AF42" s="118">
        <v>0</v>
      </c>
      <c r="AG42" s="113">
        <v>139.1</v>
      </c>
      <c r="AH42" s="118">
        <v>0</v>
      </c>
      <c r="AI42" s="118">
        <v>0</v>
      </c>
      <c r="AJ42" s="118">
        <v>0</v>
      </c>
      <c r="AK42" s="118">
        <v>0</v>
      </c>
      <c r="AL42" s="118">
        <v>0</v>
      </c>
      <c r="AM42" s="118">
        <v>0</v>
      </c>
      <c r="AN42" s="118">
        <v>0</v>
      </c>
      <c r="AO42" s="118">
        <v>0</v>
      </c>
      <c r="AP42" s="118">
        <v>0</v>
      </c>
      <c r="AQ42" s="118">
        <v>0</v>
      </c>
      <c r="AR42" s="118">
        <v>0</v>
      </c>
      <c r="AS42" s="147"/>
      <c r="AT42" s="151"/>
    </row>
    <row r="43" spans="1:46" ht="106.5" customHeight="1" x14ac:dyDescent="0.25">
      <c r="A43" s="298"/>
      <c r="B43" s="211"/>
      <c r="C43" s="293"/>
      <c r="D43" s="307"/>
      <c r="E43" s="153" t="s">
        <v>57</v>
      </c>
      <c r="F43" s="115">
        <f>I43+L43+O43+R43+U43+X43+AA43+AD43+AG43+AJ43+AM43+AP43</f>
        <v>4173.2</v>
      </c>
      <c r="G43" s="115">
        <f>J43+M43+P43+S43+V43+Y43+AB43+AE43+AH43+AK43+AN43+AQ43</f>
        <v>3769.5</v>
      </c>
      <c r="H43" s="115">
        <f>G43/F43*100</f>
        <v>90.326368254576835</v>
      </c>
      <c r="I43" s="115">
        <v>0</v>
      </c>
      <c r="J43" s="115">
        <v>0</v>
      </c>
      <c r="K43" s="115">
        <v>0</v>
      </c>
      <c r="L43" s="115">
        <v>0</v>
      </c>
      <c r="M43" s="115">
        <v>0</v>
      </c>
      <c r="N43" s="115">
        <v>0</v>
      </c>
      <c r="O43" s="115">
        <v>0</v>
      </c>
      <c r="P43" s="115">
        <v>0</v>
      </c>
      <c r="Q43" s="115">
        <v>0</v>
      </c>
      <c r="R43" s="115">
        <v>0</v>
      </c>
      <c r="S43" s="115">
        <v>0</v>
      </c>
      <c r="T43" s="115">
        <v>0</v>
      </c>
      <c r="U43" s="115">
        <v>2105.1999999999998</v>
      </c>
      <c r="V43" s="115">
        <v>46.2</v>
      </c>
      <c r="W43" s="115">
        <f>V43/U43*100</f>
        <v>2.1945658369751095</v>
      </c>
      <c r="X43" s="115">
        <v>1928.9</v>
      </c>
      <c r="Y43" s="115">
        <v>3723.3</v>
      </c>
      <c r="Z43" s="115">
        <f>Y43/X43*100</f>
        <v>193.02711389911349</v>
      </c>
      <c r="AA43" s="115">
        <v>0</v>
      </c>
      <c r="AB43" s="115">
        <v>0</v>
      </c>
      <c r="AC43" s="115">
        <v>0</v>
      </c>
      <c r="AD43" s="115">
        <v>0</v>
      </c>
      <c r="AE43" s="115">
        <v>0</v>
      </c>
      <c r="AF43" s="115">
        <v>0</v>
      </c>
      <c r="AG43" s="115">
        <v>139.1</v>
      </c>
      <c r="AH43" s="115">
        <v>0</v>
      </c>
      <c r="AI43" s="115">
        <v>0</v>
      </c>
      <c r="AJ43" s="115">
        <v>0</v>
      </c>
      <c r="AK43" s="115">
        <v>0</v>
      </c>
      <c r="AL43" s="115">
        <v>0</v>
      </c>
      <c r="AM43" s="115">
        <v>0</v>
      </c>
      <c r="AN43" s="115">
        <v>0</v>
      </c>
      <c r="AO43" s="115">
        <v>0</v>
      </c>
      <c r="AP43" s="115">
        <v>0</v>
      </c>
      <c r="AQ43" s="115">
        <v>0</v>
      </c>
      <c r="AR43" s="115">
        <v>0</v>
      </c>
      <c r="AS43" s="147" t="s">
        <v>149</v>
      </c>
      <c r="AT43" s="147"/>
    </row>
    <row r="44" spans="1:46" ht="13.5" customHeight="1" x14ac:dyDescent="0.25">
      <c r="A44" s="198"/>
      <c r="B44" s="198" t="s">
        <v>129</v>
      </c>
      <c r="C44" s="286" t="s">
        <v>131</v>
      </c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8"/>
      <c r="Y44" s="46"/>
      <c r="Z44" s="47"/>
      <c r="AA44" s="46"/>
      <c r="AB44" s="47"/>
      <c r="AC44" s="46"/>
      <c r="AD44" s="47"/>
      <c r="AE44" s="46"/>
      <c r="AF44" s="47"/>
      <c r="AG44" s="46"/>
      <c r="AH44" s="47"/>
      <c r="AI44" s="46"/>
      <c r="AJ44" s="47"/>
      <c r="AK44" s="46"/>
      <c r="AL44" s="47"/>
      <c r="AM44" s="46"/>
      <c r="AN44" s="47"/>
      <c r="AO44" s="46"/>
      <c r="AP44" s="47"/>
      <c r="AQ44" s="46"/>
      <c r="AR44" s="47"/>
      <c r="AS44" s="198"/>
      <c r="AT44" s="69"/>
    </row>
    <row r="45" spans="1:46" ht="12.75" customHeight="1" x14ac:dyDescent="0.25">
      <c r="A45" s="198"/>
      <c r="B45" s="198" t="s">
        <v>130</v>
      </c>
      <c r="C45" s="308" t="s">
        <v>132</v>
      </c>
      <c r="D45" s="309"/>
      <c r="E45" s="309"/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10"/>
      <c r="Y45" s="47"/>
      <c r="Z45" s="46"/>
      <c r="AA45" s="47"/>
      <c r="AB45" s="46"/>
      <c r="AC45" s="47"/>
      <c r="AD45" s="46"/>
      <c r="AE45" s="47"/>
      <c r="AF45" s="46"/>
      <c r="AG45" s="47"/>
      <c r="AH45" s="46"/>
      <c r="AI45" s="47"/>
      <c r="AJ45" s="46"/>
      <c r="AK45" s="47"/>
      <c r="AL45" s="46"/>
      <c r="AM45" s="47"/>
      <c r="AN45" s="46"/>
      <c r="AO45" s="47"/>
      <c r="AP45" s="46"/>
      <c r="AQ45" s="47"/>
      <c r="AR45" s="46"/>
      <c r="AS45" s="198"/>
      <c r="AT45" s="69"/>
    </row>
    <row r="46" spans="1:46" ht="12.75" customHeight="1" x14ac:dyDescent="0.25">
      <c r="A46" s="185"/>
      <c r="B46" s="210" t="s">
        <v>70</v>
      </c>
      <c r="C46" s="292" t="s">
        <v>66</v>
      </c>
      <c r="D46" s="165"/>
      <c r="E46" s="153" t="s">
        <v>56</v>
      </c>
      <c r="F46" s="115">
        <f t="shared" ref="F46:G49" si="8">O46+R46+U46+X46+AA46+AD46+AG46+AJ46+AM46+AP46</f>
        <v>200</v>
      </c>
      <c r="G46" s="115">
        <f t="shared" si="8"/>
        <v>200</v>
      </c>
      <c r="H46" s="117">
        <f t="shared" ref="H46:H48" si="9">G46/F46*100</f>
        <v>100</v>
      </c>
      <c r="I46" s="115">
        <v>0</v>
      </c>
      <c r="J46" s="117">
        <v>0</v>
      </c>
      <c r="K46" s="138">
        <v>0</v>
      </c>
      <c r="L46" s="117">
        <v>0</v>
      </c>
      <c r="M46" s="138">
        <v>0</v>
      </c>
      <c r="N46" s="117">
        <v>0</v>
      </c>
      <c r="O46" s="138">
        <f>O48</f>
        <v>29.5</v>
      </c>
      <c r="P46" s="117">
        <v>0</v>
      </c>
      <c r="Q46" s="138">
        <v>0</v>
      </c>
      <c r="R46" s="117">
        <f>R48</f>
        <v>0</v>
      </c>
      <c r="S46" s="138">
        <f>S48</f>
        <v>9.1</v>
      </c>
      <c r="T46" s="117">
        <v>0</v>
      </c>
      <c r="U46" s="138">
        <f>U48</f>
        <v>68.900000000000006</v>
      </c>
      <c r="V46" s="117">
        <f>V48</f>
        <v>36.4</v>
      </c>
      <c r="W46" s="138">
        <f t="shared" ref="W46:W47" si="10">V46/U46*100</f>
        <v>52.830188679245268</v>
      </c>
      <c r="X46" s="117">
        <f>X48</f>
        <v>32.799999999999997</v>
      </c>
      <c r="Y46" s="138">
        <v>36.299999999999997</v>
      </c>
      <c r="Z46" s="117">
        <f>Y46/X46*100</f>
        <v>110.67073170731707</v>
      </c>
      <c r="AA46" s="138">
        <f>AA48</f>
        <v>34.4</v>
      </c>
      <c r="AB46" s="117">
        <v>38.200000000000003</v>
      </c>
      <c r="AC46" s="138">
        <v>235.2</v>
      </c>
      <c r="AD46" s="117">
        <f>AD48</f>
        <v>34.4</v>
      </c>
      <c r="AE46" s="138">
        <v>38.200000000000003</v>
      </c>
      <c r="AF46" s="117">
        <f>AE46/AD46*100</f>
        <v>111.04651162790699</v>
      </c>
      <c r="AG46" s="138">
        <v>0</v>
      </c>
      <c r="AH46" s="117">
        <v>41.8</v>
      </c>
      <c r="AI46" s="138">
        <v>0</v>
      </c>
      <c r="AJ46" s="117">
        <v>0</v>
      </c>
      <c r="AK46" s="138">
        <v>0</v>
      </c>
      <c r="AL46" s="117">
        <v>0</v>
      </c>
      <c r="AM46" s="138">
        <v>0</v>
      </c>
      <c r="AN46" s="117">
        <v>0</v>
      </c>
      <c r="AO46" s="138">
        <v>0</v>
      </c>
      <c r="AP46" s="117">
        <v>0</v>
      </c>
      <c r="AQ46" s="138">
        <v>0</v>
      </c>
      <c r="AR46" s="26">
        <v>0</v>
      </c>
      <c r="AS46" s="28"/>
      <c r="AT46" s="29"/>
    </row>
    <row r="47" spans="1:46" ht="36.75" customHeight="1" x14ac:dyDescent="0.25">
      <c r="A47" s="205" t="s">
        <v>69</v>
      </c>
      <c r="B47" s="211"/>
      <c r="C47" s="293"/>
      <c r="D47" s="151" t="s">
        <v>71</v>
      </c>
      <c r="E47" s="153" t="s">
        <v>57</v>
      </c>
      <c r="F47" s="115">
        <f t="shared" si="8"/>
        <v>200</v>
      </c>
      <c r="G47" s="115">
        <f t="shared" si="8"/>
        <v>200</v>
      </c>
      <c r="H47" s="117">
        <f t="shared" si="9"/>
        <v>100</v>
      </c>
      <c r="I47" s="115">
        <v>0</v>
      </c>
      <c r="J47" s="117">
        <v>0</v>
      </c>
      <c r="K47" s="115">
        <v>0</v>
      </c>
      <c r="L47" s="117">
        <v>0</v>
      </c>
      <c r="M47" s="115">
        <v>0</v>
      </c>
      <c r="N47" s="117">
        <v>0</v>
      </c>
      <c r="O47" s="115">
        <f>O49</f>
        <v>29.5</v>
      </c>
      <c r="P47" s="117">
        <v>0</v>
      </c>
      <c r="Q47" s="115">
        <v>0</v>
      </c>
      <c r="R47" s="117">
        <v>0</v>
      </c>
      <c r="S47" s="115">
        <f>S49</f>
        <v>9.1</v>
      </c>
      <c r="T47" s="117">
        <v>0</v>
      </c>
      <c r="U47" s="115">
        <f>U49</f>
        <v>68.900000000000006</v>
      </c>
      <c r="V47" s="117">
        <f>V49</f>
        <v>36.4</v>
      </c>
      <c r="W47" s="138">
        <f t="shared" si="10"/>
        <v>52.830188679245268</v>
      </c>
      <c r="X47" s="117">
        <f>X49</f>
        <v>32.799999999999997</v>
      </c>
      <c r="Y47" s="115">
        <v>36.299999999999997</v>
      </c>
      <c r="Z47" s="117">
        <f>Y47/X47*100</f>
        <v>110.67073170731707</v>
      </c>
      <c r="AA47" s="115">
        <f>AA49</f>
        <v>34.4</v>
      </c>
      <c r="AB47" s="117">
        <v>38.200000000000003</v>
      </c>
      <c r="AC47" s="115">
        <v>235.2</v>
      </c>
      <c r="AD47" s="117">
        <f>AD49</f>
        <v>34.4</v>
      </c>
      <c r="AE47" s="115">
        <v>38.200000000000003</v>
      </c>
      <c r="AF47" s="117">
        <f>AE47/AD47*100</f>
        <v>111.04651162790699</v>
      </c>
      <c r="AG47" s="115">
        <v>0</v>
      </c>
      <c r="AH47" s="117">
        <v>41.8</v>
      </c>
      <c r="AI47" s="115">
        <v>0</v>
      </c>
      <c r="AJ47" s="117">
        <v>0</v>
      </c>
      <c r="AK47" s="115">
        <v>0</v>
      </c>
      <c r="AL47" s="117">
        <v>0</v>
      </c>
      <c r="AM47" s="115">
        <f>AM49</f>
        <v>0</v>
      </c>
      <c r="AN47" s="117">
        <v>0</v>
      </c>
      <c r="AO47" s="115">
        <v>0</v>
      </c>
      <c r="AP47" s="117">
        <f>AP49</f>
        <v>0</v>
      </c>
      <c r="AQ47" s="115">
        <v>0</v>
      </c>
      <c r="AR47" s="26">
        <v>0</v>
      </c>
      <c r="AS47" s="24"/>
      <c r="AT47" s="21"/>
    </row>
    <row r="48" spans="1:46" ht="12.75" customHeight="1" x14ac:dyDescent="0.25">
      <c r="A48" s="296" t="s">
        <v>71</v>
      </c>
      <c r="B48" s="279" t="s">
        <v>94</v>
      </c>
      <c r="C48" s="292" t="s">
        <v>66</v>
      </c>
      <c r="D48" s="223" t="s">
        <v>71</v>
      </c>
      <c r="E48" s="16" t="s">
        <v>56</v>
      </c>
      <c r="F48" s="23">
        <f t="shared" si="8"/>
        <v>200</v>
      </c>
      <c r="G48" s="23">
        <f t="shared" si="8"/>
        <v>200</v>
      </c>
      <c r="H48" s="26">
        <f t="shared" si="9"/>
        <v>100</v>
      </c>
      <c r="I48" s="138">
        <v>0</v>
      </c>
      <c r="J48" s="26">
        <v>0</v>
      </c>
      <c r="K48" s="27">
        <v>0</v>
      </c>
      <c r="L48" s="117">
        <v>0</v>
      </c>
      <c r="M48" s="27">
        <v>0</v>
      </c>
      <c r="N48" s="26">
        <v>0</v>
      </c>
      <c r="O48" s="138">
        <v>29.5</v>
      </c>
      <c r="P48" s="117">
        <v>0</v>
      </c>
      <c r="Q48" s="138">
        <v>0</v>
      </c>
      <c r="R48" s="117">
        <v>0</v>
      </c>
      <c r="S48" s="138">
        <v>9.1</v>
      </c>
      <c r="T48" s="117">
        <v>0</v>
      </c>
      <c r="U48" s="138">
        <f>U49</f>
        <v>68.900000000000006</v>
      </c>
      <c r="V48" s="117">
        <f>V49</f>
        <v>36.4</v>
      </c>
      <c r="W48" s="138">
        <f>V48/U48*100</f>
        <v>52.830188679245268</v>
      </c>
      <c r="X48" s="117">
        <v>32.799999999999997</v>
      </c>
      <c r="Y48" s="138">
        <v>36.299999999999997</v>
      </c>
      <c r="Z48" s="117">
        <f>Y48/X48*100</f>
        <v>110.67073170731707</v>
      </c>
      <c r="AA48" s="138">
        <v>34.4</v>
      </c>
      <c r="AB48" s="117">
        <v>38.200000000000003</v>
      </c>
      <c r="AC48" s="138">
        <v>235.2</v>
      </c>
      <c r="AD48" s="117">
        <v>34.4</v>
      </c>
      <c r="AE48" s="138">
        <v>38.200000000000003</v>
      </c>
      <c r="AF48" s="117">
        <f>AE48/AD48*100</f>
        <v>111.04651162790699</v>
      </c>
      <c r="AG48" s="138">
        <v>0</v>
      </c>
      <c r="AH48" s="117">
        <v>41.8</v>
      </c>
      <c r="AI48" s="138">
        <v>0</v>
      </c>
      <c r="AJ48" s="117">
        <v>0</v>
      </c>
      <c r="AK48" s="138">
        <v>0</v>
      </c>
      <c r="AL48" s="117">
        <v>0</v>
      </c>
      <c r="AM48" s="138">
        <v>0</v>
      </c>
      <c r="AN48" s="117">
        <v>0</v>
      </c>
      <c r="AO48" s="138">
        <v>0</v>
      </c>
      <c r="AP48" s="117">
        <v>0</v>
      </c>
      <c r="AQ48" s="138">
        <v>0</v>
      </c>
      <c r="AR48" s="117">
        <v>0</v>
      </c>
      <c r="AS48" s="28"/>
      <c r="AT48" s="29"/>
    </row>
    <row r="49" spans="1:47" ht="45" customHeight="1" x14ac:dyDescent="0.25">
      <c r="A49" s="298"/>
      <c r="B49" s="280"/>
      <c r="C49" s="293"/>
      <c r="D49" s="229"/>
      <c r="E49" s="16" t="s">
        <v>57</v>
      </c>
      <c r="F49" s="23">
        <f t="shared" si="8"/>
        <v>200</v>
      </c>
      <c r="G49" s="23">
        <f t="shared" si="8"/>
        <v>200</v>
      </c>
      <c r="H49" s="26">
        <f>G49/F49*100</f>
        <v>100</v>
      </c>
      <c r="I49" s="115">
        <v>0</v>
      </c>
      <c r="J49" s="26">
        <v>0</v>
      </c>
      <c r="K49" s="23">
        <v>0</v>
      </c>
      <c r="L49" s="117">
        <v>0</v>
      </c>
      <c r="M49" s="23">
        <v>0</v>
      </c>
      <c r="N49" s="26">
        <v>0</v>
      </c>
      <c r="O49" s="115">
        <v>29.5</v>
      </c>
      <c r="P49" s="117">
        <v>0</v>
      </c>
      <c r="Q49" s="115">
        <v>0</v>
      </c>
      <c r="R49" s="117">
        <v>0</v>
      </c>
      <c r="S49" s="115">
        <v>9.1</v>
      </c>
      <c r="T49" s="117">
        <v>0</v>
      </c>
      <c r="U49" s="115">
        <v>68.900000000000006</v>
      </c>
      <c r="V49" s="117">
        <v>36.4</v>
      </c>
      <c r="W49" s="115">
        <f>V49/U49*100</f>
        <v>52.830188679245268</v>
      </c>
      <c r="X49" s="117">
        <v>32.799999999999997</v>
      </c>
      <c r="Y49" s="115">
        <v>36.299999999999997</v>
      </c>
      <c r="Z49" s="117">
        <f>Y49/X49*100</f>
        <v>110.67073170731707</v>
      </c>
      <c r="AA49" s="115">
        <v>34.4</v>
      </c>
      <c r="AB49" s="117">
        <v>38.200000000000003</v>
      </c>
      <c r="AC49" s="115">
        <v>235.2</v>
      </c>
      <c r="AD49" s="117">
        <v>34.4</v>
      </c>
      <c r="AE49" s="115">
        <v>38.200000000000003</v>
      </c>
      <c r="AF49" s="117">
        <f>AE49/AD49*100</f>
        <v>111.04651162790699</v>
      </c>
      <c r="AG49" s="115">
        <v>0</v>
      </c>
      <c r="AH49" s="117">
        <v>41.8</v>
      </c>
      <c r="AI49" s="115">
        <v>0</v>
      </c>
      <c r="AJ49" s="117">
        <v>0</v>
      </c>
      <c r="AK49" s="115">
        <v>0</v>
      </c>
      <c r="AL49" s="117">
        <v>0</v>
      </c>
      <c r="AM49" s="115">
        <v>0</v>
      </c>
      <c r="AN49" s="117">
        <v>0</v>
      </c>
      <c r="AO49" s="115">
        <v>0</v>
      </c>
      <c r="AP49" s="117">
        <v>0</v>
      </c>
      <c r="AQ49" s="115">
        <v>0</v>
      </c>
      <c r="AR49" s="117">
        <v>0</v>
      </c>
      <c r="AS49" s="24" t="s">
        <v>150</v>
      </c>
      <c r="AT49" s="24"/>
    </row>
    <row r="50" spans="1:47" ht="12.75" customHeight="1" x14ac:dyDescent="0.25">
      <c r="A50" s="197"/>
      <c r="B50" s="192" t="s">
        <v>133</v>
      </c>
      <c r="C50" s="286" t="s">
        <v>135</v>
      </c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8"/>
      <c r="Y50" s="48"/>
      <c r="Z50" s="47"/>
      <c r="AA50" s="48"/>
      <c r="AB50" s="47"/>
      <c r="AC50" s="48"/>
      <c r="AD50" s="47"/>
      <c r="AE50" s="48"/>
      <c r="AF50" s="47"/>
      <c r="AG50" s="48"/>
      <c r="AH50" s="47"/>
      <c r="AI50" s="48"/>
      <c r="AJ50" s="47"/>
      <c r="AK50" s="48"/>
      <c r="AL50" s="47"/>
      <c r="AM50" s="48"/>
      <c r="AN50" s="47"/>
      <c r="AO50" s="48"/>
      <c r="AP50" s="47"/>
      <c r="AQ50" s="48"/>
      <c r="AR50" s="47"/>
      <c r="AS50" s="200"/>
      <c r="AT50" s="201"/>
    </row>
    <row r="51" spans="1:47" ht="24" customHeight="1" x14ac:dyDescent="0.25">
      <c r="A51" s="187"/>
      <c r="B51" s="192" t="s">
        <v>134</v>
      </c>
      <c r="C51" s="286" t="s">
        <v>136</v>
      </c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8"/>
      <c r="Y51" s="48"/>
      <c r="Z51" s="47"/>
      <c r="AA51" s="48"/>
      <c r="AB51" s="47"/>
      <c r="AC51" s="48"/>
      <c r="AD51" s="47"/>
      <c r="AE51" s="48"/>
      <c r="AF51" s="47"/>
      <c r="AG51" s="48"/>
      <c r="AH51" s="47"/>
      <c r="AI51" s="48"/>
      <c r="AJ51" s="47"/>
      <c r="AK51" s="48"/>
      <c r="AL51" s="47"/>
      <c r="AM51" s="48"/>
      <c r="AN51" s="47"/>
      <c r="AO51" s="48"/>
      <c r="AP51" s="47"/>
      <c r="AQ51" s="48"/>
      <c r="AR51" s="47"/>
      <c r="AS51" s="200"/>
      <c r="AT51" s="201"/>
    </row>
    <row r="52" spans="1:47" ht="12.75" customHeight="1" x14ac:dyDescent="0.25">
      <c r="A52" s="292" t="s">
        <v>72</v>
      </c>
      <c r="B52" s="210" t="s">
        <v>45</v>
      </c>
      <c r="C52" s="292" t="s">
        <v>41</v>
      </c>
      <c r="D52" s="305"/>
      <c r="E52" s="153" t="s">
        <v>56</v>
      </c>
      <c r="F52" s="117">
        <f>I52+L52+O52+R52+U52+X52+AA52+AD52+AG52+AJ52+AM52+AP52</f>
        <v>54769.500000000007</v>
      </c>
      <c r="G52" s="115">
        <f>J52+M52+P52+S52+V52+Y52+AB52+AE52+AH52+AK52+AN52+AQ52</f>
        <v>9562</v>
      </c>
      <c r="H52" s="171">
        <f>G52/F52*100</f>
        <v>17.458622043290514</v>
      </c>
      <c r="I52" s="138">
        <v>0</v>
      </c>
      <c r="J52" s="172">
        <v>0</v>
      </c>
      <c r="K52" s="138">
        <v>0</v>
      </c>
      <c r="L52" s="117">
        <v>0</v>
      </c>
      <c r="M52" s="138">
        <v>0</v>
      </c>
      <c r="N52" s="117">
        <v>0</v>
      </c>
      <c r="O52" s="138">
        <v>0</v>
      </c>
      <c r="P52" s="117">
        <v>0</v>
      </c>
      <c r="Q52" s="138">
        <v>0</v>
      </c>
      <c r="R52" s="117">
        <v>0</v>
      </c>
      <c r="S52" s="138">
        <v>0</v>
      </c>
      <c r="T52" s="117">
        <v>0</v>
      </c>
      <c r="U52" s="138">
        <f>U56+U62</f>
        <v>99</v>
      </c>
      <c r="V52" s="138">
        <f>V56+V62</f>
        <v>99</v>
      </c>
      <c r="W52" s="138">
        <v>100</v>
      </c>
      <c r="X52" s="117">
        <f>X56+X62</f>
        <v>51.1</v>
      </c>
      <c r="Y52" s="138">
        <f>Y56+Y62</f>
        <v>25</v>
      </c>
      <c r="Z52" s="117">
        <v>48.9</v>
      </c>
      <c r="AA52" s="138">
        <f>AA56+AA62</f>
        <v>1655.2</v>
      </c>
      <c r="AB52" s="117">
        <f>AB62</f>
        <v>1655.2</v>
      </c>
      <c r="AC52" s="138">
        <v>100</v>
      </c>
      <c r="AD52" s="117">
        <f>AD56+AD62+AD76</f>
        <v>2199.8999999999996</v>
      </c>
      <c r="AE52" s="138">
        <f>AE56+AE62+AE76</f>
        <v>2226</v>
      </c>
      <c r="AF52" s="117">
        <f>AE52/AD52*100</f>
        <v>101.18641756443476</v>
      </c>
      <c r="AG52" s="138">
        <f>AG56+AG62+AG76</f>
        <v>34881.600000000006</v>
      </c>
      <c r="AH52" s="117">
        <f>AH62+AH76</f>
        <v>5556.8</v>
      </c>
      <c r="AI52" s="138">
        <v>0</v>
      </c>
      <c r="AJ52" s="117">
        <f>AJ55+AJ62</f>
        <v>7500</v>
      </c>
      <c r="AK52" s="138">
        <v>0</v>
      </c>
      <c r="AL52" s="117">
        <v>0</v>
      </c>
      <c r="AM52" s="138">
        <f>AM56+AM62</f>
        <v>5281.9</v>
      </c>
      <c r="AN52" s="117">
        <v>0</v>
      </c>
      <c r="AO52" s="138">
        <v>0</v>
      </c>
      <c r="AP52" s="117">
        <f>AP56+AP62</f>
        <v>3100.8</v>
      </c>
      <c r="AQ52" s="138">
        <v>0</v>
      </c>
      <c r="AR52" s="117">
        <v>0</v>
      </c>
      <c r="AS52" s="28"/>
      <c r="AT52" s="30"/>
    </row>
    <row r="53" spans="1:47" ht="13.5" customHeight="1" x14ac:dyDescent="0.25">
      <c r="A53" s="294"/>
      <c r="B53" s="295"/>
      <c r="C53" s="294"/>
      <c r="D53" s="306"/>
      <c r="E53" s="153" t="s">
        <v>58</v>
      </c>
      <c r="F53" s="117">
        <f>I53+L53+O53+R53+U53+X53+AA53+AD53+AG53+AJ53+AM53+AP53</f>
        <v>9884.7999999999993</v>
      </c>
      <c r="G53" s="115">
        <f t="shared" ref="G53:G54" si="11">J53+M53+P53+S53+V53+Y53+AB53+AE53+AH53+AK53+AN53+AQ53</f>
        <v>0</v>
      </c>
      <c r="H53" s="171">
        <v>0</v>
      </c>
      <c r="I53" s="138">
        <v>0</v>
      </c>
      <c r="J53" s="172">
        <v>0</v>
      </c>
      <c r="K53" s="138">
        <v>0</v>
      </c>
      <c r="L53" s="117">
        <v>0</v>
      </c>
      <c r="M53" s="138">
        <v>0</v>
      </c>
      <c r="N53" s="117">
        <v>0</v>
      </c>
      <c r="O53" s="138">
        <v>0</v>
      </c>
      <c r="P53" s="117">
        <v>0</v>
      </c>
      <c r="Q53" s="138">
        <v>0</v>
      </c>
      <c r="R53" s="117">
        <v>0</v>
      </c>
      <c r="S53" s="138">
        <v>0</v>
      </c>
      <c r="T53" s="117">
        <v>0</v>
      </c>
      <c r="U53" s="138">
        <v>0</v>
      </c>
      <c r="V53" s="117">
        <v>0</v>
      </c>
      <c r="W53" s="138">
        <v>0</v>
      </c>
      <c r="X53" s="117">
        <v>0</v>
      </c>
      <c r="Y53" s="138">
        <v>0</v>
      </c>
      <c r="Z53" s="117">
        <v>0</v>
      </c>
      <c r="AA53" s="138">
        <v>0</v>
      </c>
      <c r="AB53" s="117">
        <v>0</v>
      </c>
      <c r="AC53" s="138">
        <v>0</v>
      </c>
      <c r="AD53" s="117">
        <f>AD57+AD63</f>
        <v>0</v>
      </c>
      <c r="AE53" s="138">
        <v>0</v>
      </c>
      <c r="AF53" s="117">
        <v>0</v>
      </c>
      <c r="AG53" s="138">
        <f>AG63</f>
        <v>9884.7999999999993</v>
      </c>
      <c r="AH53" s="117">
        <v>0</v>
      </c>
      <c r="AI53" s="138">
        <v>0</v>
      </c>
      <c r="AJ53" s="117">
        <v>0</v>
      </c>
      <c r="AK53" s="138">
        <v>0</v>
      </c>
      <c r="AL53" s="117">
        <v>0</v>
      </c>
      <c r="AM53" s="138">
        <v>0</v>
      </c>
      <c r="AN53" s="117">
        <v>0</v>
      </c>
      <c r="AO53" s="138">
        <v>0</v>
      </c>
      <c r="AP53" s="117">
        <v>0</v>
      </c>
      <c r="AQ53" s="138">
        <v>0</v>
      </c>
      <c r="AR53" s="117">
        <v>0</v>
      </c>
      <c r="AS53" s="28"/>
      <c r="AT53" s="30"/>
    </row>
    <row r="54" spans="1:47" ht="40.5" customHeight="1" x14ac:dyDescent="0.25">
      <c r="A54" s="294"/>
      <c r="B54" s="295"/>
      <c r="C54" s="294"/>
      <c r="D54" s="306"/>
      <c r="E54" s="153" t="s">
        <v>57</v>
      </c>
      <c r="F54" s="117">
        <f>U54+X54+AA54+AD54+AG54+AJ54+AM54+AP54</f>
        <v>42566.100000000006</v>
      </c>
      <c r="G54" s="115">
        <f t="shared" si="11"/>
        <v>9562</v>
      </c>
      <c r="H54" s="171">
        <f>G54/F54*100</f>
        <v>22.46388558030921</v>
      </c>
      <c r="I54" s="138">
        <v>0</v>
      </c>
      <c r="J54" s="172">
        <v>0</v>
      </c>
      <c r="K54" s="138">
        <v>0</v>
      </c>
      <c r="L54" s="117">
        <v>0</v>
      </c>
      <c r="M54" s="138">
        <v>0</v>
      </c>
      <c r="N54" s="117">
        <v>0</v>
      </c>
      <c r="O54" s="138">
        <v>0</v>
      </c>
      <c r="P54" s="117">
        <v>0</v>
      </c>
      <c r="Q54" s="138">
        <v>0</v>
      </c>
      <c r="R54" s="117">
        <v>0</v>
      </c>
      <c r="S54" s="138">
        <v>0</v>
      </c>
      <c r="T54" s="117">
        <v>0</v>
      </c>
      <c r="U54" s="138">
        <f>U58+U65</f>
        <v>99</v>
      </c>
      <c r="V54" s="138">
        <f>V58+V65</f>
        <v>99</v>
      </c>
      <c r="W54" s="138">
        <v>100</v>
      </c>
      <c r="X54" s="117">
        <f>X58+X65</f>
        <v>51.1</v>
      </c>
      <c r="Y54" s="115">
        <f>Y58+Y65</f>
        <v>25</v>
      </c>
      <c r="Z54" s="117">
        <v>48.9</v>
      </c>
      <c r="AA54" s="138">
        <f>AA58+AA65</f>
        <v>1655.2</v>
      </c>
      <c r="AB54" s="117">
        <f>AB65</f>
        <v>1655.2</v>
      </c>
      <c r="AC54" s="138">
        <v>100</v>
      </c>
      <c r="AD54" s="117">
        <f>AD58+AD65+AD77</f>
        <v>2199.8999999999996</v>
      </c>
      <c r="AE54" s="138">
        <f>AE58+AE65+AE77</f>
        <v>2226</v>
      </c>
      <c r="AF54" s="117">
        <f>AE54/AD54*100</f>
        <v>101.18641756443476</v>
      </c>
      <c r="AG54" s="138">
        <f>AG58+AG65+AG77</f>
        <v>22678.2</v>
      </c>
      <c r="AH54" s="117">
        <f>AH65+AH77</f>
        <v>5556.8</v>
      </c>
      <c r="AI54" s="138">
        <v>0</v>
      </c>
      <c r="AJ54" s="117">
        <f>AJ58+AJ65</f>
        <v>7500</v>
      </c>
      <c r="AK54" s="138">
        <v>0</v>
      </c>
      <c r="AL54" s="117">
        <v>0</v>
      </c>
      <c r="AM54" s="138">
        <f>AM58+AM65</f>
        <v>5281.9</v>
      </c>
      <c r="AN54" s="117">
        <v>0</v>
      </c>
      <c r="AO54" s="115">
        <v>0</v>
      </c>
      <c r="AP54" s="117">
        <f>AP58+AP65</f>
        <v>3100.8</v>
      </c>
      <c r="AQ54" s="138">
        <v>0</v>
      </c>
      <c r="AR54" s="117">
        <v>0</v>
      </c>
      <c r="AS54" s="28"/>
      <c r="AT54" s="30"/>
    </row>
    <row r="55" spans="1:47" ht="26.25" customHeight="1" x14ac:dyDescent="0.25">
      <c r="A55" s="293"/>
      <c r="B55" s="211"/>
      <c r="C55" s="293"/>
      <c r="D55" s="307"/>
      <c r="E55" s="153" t="s">
        <v>142</v>
      </c>
      <c r="F55" s="113">
        <f>AG55</f>
        <v>2318.6</v>
      </c>
      <c r="G55" s="113">
        <v>0</v>
      </c>
      <c r="H55" s="162">
        <v>0</v>
      </c>
      <c r="I55" s="113">
        <v>0</v>
      </c>
      <c r="J55" s="160">
        <v>0</v>
      </c>
      <c r="K55" s="113">
        <v>0</v>
      </c>
      <c r="L55" s="160">
        <v>0</v>
      </c>
      <c r="M55" s="113">
        <v>0</v>
      </c>
      <c r="N55" s="160">
        <v>0</v>
      </c>
      <c r="O55" s="113">
        <v>0</v>
      </c>
      <c r="P55" s="160">
        <v>0</v>
      </c>
      <c r="Q55" s="113">
        <v>0</v>
      </c>
      <c r="R55" s="160">
        <v>0</v>
      </c>
      <c r="S55" s="113">
        <v>0</v>
      </c>
      <c r="T55" s="160">
        <v>0</v>
      </c>
      <c r="U55" s="113">
        <v>0</v>
      </c>
      <c r="V55" s="160">
        <v>0</v>
      </c>
      <c r="W55" s="113">
        <v>0</v>
      </c>
      <c r="X55" s="160">
        <v>0</v>
      </c>
      <c r="Y55" s="113">
        <v>0</v>
      </c>
      <c r="Z55" s="160">
        <v>0</v>
      </c>
      <c r="AA55" s="113">
        <v>0</v>
      </c>
      <c r="AB55" s="160">
        <v>0</v>
      </c>
      <c r="AC55" s="113">
        <v>0</v>
      </c>
      <c r="AD55" s="160">
        <v>0</v>
      </c>
      <c r="AE55" s="113">
        <v>0</v>
      </c>
      <c r="AF55" s="160">
        <v>0</v>
      </c>
      <c r="AG55" s="113">
        <f>AG64</f>
        <v>2318.6</v>
      </c>
      <c r="AH55" s="160">
        <v>0</v>
      </c>
      <c r="AI55" s="113">
        <v>0</v>
      </c>
      <c r="AJ55" s="160">
        <v>0</v>
      </c>
      <c r="AK55" s="113">
        <v>0</v>
      </c>
      <c r="AL55" s="160">
        <v>0</v>
      </c>
      <c r="AM55" s="113">
        <v>0</v>
      </c>
      <c r="AN55" s="160">
        <v>0</v>
      </c>
      <c r="AO55" s="113">
        <v>0</v>
      </c>
      <c r="AP55" s="160">
        <v>0</v>
      </c>
      <c r="AQ55" s="113">
        <v>0</v>
      </c>
      <c r="AR55" s="160">
        <v>0</v>
      </c>
      <c r="AS55" s="24"/>
      <c r="AT55" s="32"/>
    </row>
    <row r="56" spans="1:47" ht="11.25" customHeight="1" x14ac:dyDescent="0.25">
      <c r="A56" s="303" t="s">
        <v>55</v>
      </c>
      <c r="B56" s="210" t="s">
        <v>95</v>
      </c>
      <c r="C56" s="292" t="s">
        <v>41</v>
      </c>
      <c r="D56" s="319"/>
      <c r="E56" s="153" t="s">
        <v>56</v>
      </c>
      <c r="F56" s="329">
        <f>I56+L56+O56+R56+U56+X56+AA56+AD56+AG56+AJ56+AM56+AP56</f>
        <v>2485.3000000000002</v>
      </c>
      <c r="G56" s="209">
        <f>J56+M56+P56+S56+V56+Y56+AB56+AE56+AH56+AK56+AN56+AQ56</f>
        <v>0</v>
      </c>
      <c r="H56" s="137"/>
      <c r="I56" s="113">
        <f t="shared" ref="I56:T56" si="12">I66+I70+I74</f>
        <v>0</v>
      </c>
      <c r="J56" s="113">
        <f t="shared" si="12"/>
        <v>0</v>
      </c>
      <c r="K56" s="113">
        <f t="shared" si="12"/>
        <v>0</v>
      </c>
      <c r="L56" s="137">
        <f t="shared" si="12"/>
        <v>0</v>
      </c>
      <c r="M56" s="113">
        <f t="shared" si="12"/>
        <v>0</v>
      </c>
      <c r="N56" s="113">
        <f t="shared" si="12"/>
        <v>0</v>
      </c>
      <c r="O56" s="137">
        <f t="shared" si="12"/>
        <v>0</v>
      </c>
      <c r="P56" s="113">
        <f t="shared" si="12"/>
        <v>0</v>
      </c>
      <c r="Q56" s="113">
        <f t="shared" si="12"/>
        <v>0</v>
      </c>
      <c r="R56" s="137">
        <f t="shared" si="12"/>
        <v>0</v>
      </c>
      <c r="S56" s="113">
        <f t="shared" si="12"/>
        <v>0</v>
      </c>
      <c r="T56" s="113">
        <f t="shared" si="12"/>
        <v>0</v>
      </c>
      <c r="U56" s="137">
        <v>0</v>
      </c>
      <c r="V56" s="113">
        <v>0</v>
      </c>
      <c r="W56" s="137"/>
      <c r="X56" s="138">
        <v>0</v>
      </c>
      <c r="Y56" s="137">
        <v>0</v>
      </c>
      <c r="Z56" s="209">
        <v>0</v>
      </c>
      <c r="AA56" s="330">
        <v>0</v>
      </c>
      <c r="AB56" s="209">
        <v>0</v>
      </c>
      <c r="AC56" s="137">
        <v>0</v>
      </c>
      <c r="AD56" s="331">
        <v>0</v>
      </c>
      <c r="AE56" s="137">
        <v>0</v>
      </c>
      <c r="AF56" s="209">
        <v>0</v>
      </c>
      <c r="AG56" s="330">
        <v>0</v>
      </c>
      <c r="AH56" s="209">
        <v>0</v>
      </c>
      <c r="AI56" s="137">
        <v>0</v>
      </c>
      <c r="AJ56" s="209">
        <v>0</v>
      </c>
      <c r="AK56" s="137">
        <f>AK66+AK70</f>
        <v>0</v>
      </c>
      <c r="AL56" s="209">
        <v>0</v>
      </c>
      <c r="AM56" s="137">
        <f>AM60</f>
        <v>0</v>
      </c>
      <c r="AN56" s="209">
        <f>AN66+AN70</f>
        <v>0</v>
      </c>
      <c r="AO56" s="137">
        <v>0</v>
      </c>
      <c r="AP56" s="209">
        <f>AP58</f>
        <v>2485.3000000000002</v>
      </c>
      <c r="AQ56" s="137">
        <f>AQ66+AQ70</f>
        <v>0</v>
      </c>
      <c r="AR56" s="209">
        <v>0</v>
      </c>
      <c r="AS56" s="177"/>
      <c r="AT56" s="167"/>
    </row>
    <row r="57" spans="1:47" ht="24" customHeight="1" x14ac:dyDescent="0.25">
      <c r="A57" s="304"/>
      <c r="B57" s="295"/>
      <c r="C57" s="294"/>
      <c r="D57" s="320"/>
      <c r="E57" s="153" t="s">
        <v>58</v>
      </c>
      <c r="F57" s="137">
        <v>0</v>
      </c>
      <c r="G57" s="209">
        <v>0</v>
      </c>
      <c r="H57" s="137">
        <v>0</v>
      </c>
      <c r="I57" s="209">
        <v>0</v>
      </c>
      <c r="J57" s="209">
        <v>0</v>
      </c>
      <c r="K57" s="137">
        <v>0</v>
      </c>
      <c r="L57" s="209">
        <v>0</v>
      </c>
      <c r="M57" s="137">
        <v>0</v>
      </c>
      <c r="N57" s="209">
        <v>0</v>
      </c>
      <c r="O57" s="137">
        <v>0</v>
      </c>
      <c r="P57" s="209">
        <v>0</v>
      </c>
      <c r="Q57" s="137">
        <v>0</v>
      </c>
      <c r="R57" s="209">
        <v>0</v>
      </c>
      <c r="S57" s="137">
        <v>0</v>
      </c>
      <c r="T57" s="209">
        <v>0</v>
      </c>
      <c r="U57" s="137">
        <v>0</v>
      </c>
      <c r="V57" s="209">
        <v>0</v>
      </c>
      <c r="W57" s="137">
        <v>0</v>
      </c>
      <c r="X57" s="209">
        <v>0</v>
      </c>
      <c r="Y57" s="137">
        <v>0</v>
      </c>
      <c r="Z57" s="209">
        <v>0</v>
      </c>
      <c r="AA57" s="137">
        <v>0</v>
      </c>
      <c r="AB57" s="113">
        <v>0</v>
      </c>
      <c r="AC57" s="137">
        <v>0</v>
      </c>
      <c r="AD57" s="209">
        <v>0</v>
      </c>
      <c r="AE57" s="137">
        <v>0</v>
      </c>
      <c r="AF57" s="209">
        <v>0</v>
      </c>
      <c r="AG57" s="137">
        <v>0</v>
      </c>
      <c r="AH57" s="209">
        <v>0</v>
      </c>
      <c r="AI57" s="137">
        <v>0</v>
      </c>
      <c r="AJ57" s="209">
        <v>0</v>
      </c>
      <c r="AK57" s="137">
        <v>0</v>
      </c>
      <c r="AL57" s="209">
        <v>0</v>
      </c>
      <c r="AM57" s="137">
        <v>0</v>
      </c>
      <c r="AN57" s="209">
        <v>0</v>
      </c>
      <c r="AO57" s="137">
        <v>0</v>
      </c>
      <c r="AP57" s="209">
        <v>0</v>
      </c>
      <c r="AQ57" s="137">
        <v>0</v>
      </c>
      <c r="AR57" s="209">
        <v>0</v>
      </c>
      <c r="AS57" s="177"/>
      <c r="AT57" s="167"/>
    </row>
    <row r="58" spans="1:47" ht="36.75" customHeight="1" x14ac:dyDescent="0.25">
      <c r="A58" s="304"/>
      <c r="B58" s="295"/>
      <c r="C58" s="294"/>
      <c r="D58" s="320"/>
      <c r="E58" s="153" t="s">
        <v>57</v>
      </c>
      <c r="F58" s="329">
        <f>I58+L58+O58+R58+U58+X58+AA58+AD58+AG58+AJ58+AM58+AP58</f>
        <v>2485.3000000000002</v>
      </c>
      <c r="G58" s="138">
        <f>J58+M58+P58+S58+V58+Y58+AB58+AE58+AH58+AK58+AN58+AQ58</f>
        <v>0</v>
      </c>
      <c r="H58" s="137"/>
      <c r="I58" s="209">
        <v>0</v>
      </c>
      <c r="J58" s="209">
        <v>0</v>
      </c>
      <c r="K58" s="137">
        <v>0</v>
      </c>
      <c r="L58" s="209">
        <v>0</v>
      </c>
      <c r="M58" s="137">
        <v>0</v>
      </c>
      <c r="N58" s="209">
        <v>0</v>
      </c>
      <c r="O58" s="137">
        <v>0</v>
      </c>
      <c r="P58" s="209">
        <v>0</v>
      </c>
      <c r="Q58" s="137">
        <v>0</v>
      </c>
      <c r="R58" s="209">
        <v>0</v>
      </c>
      <c r="S58" s="137">
        <v>0</v>
      </c>
      <c r="T58" s="209">
        <v>0</v>
      </c>
      <c r="U58" s="117">
        <v>0</v>
      </c>
      <c r="V58" s="115">
        <v>0</v>
      </c>
      <c r="W58" s="137">
        <v>0</v>
      </c>
      <c r="X58" s="138">
        <v>0</v>
      </c>
      <c r="Y58" s="117">
        <v>0</v>
      </c>
      <c r="Z58" s="209">
        <v>0</v>
      </c>
      <c r="AA58" s="329">
        <v>0</v>
      </c>
      <c r="AB58" s="173">
        <v>0</v>
      </c>
      <c r="AC58" s="137">
        <v>0</v>
      </c>
      <c r="AD58" s="331">
        <v>0</v>
      </c>
      <c r="AE58" s="137">
        <v>0</v>
      </c>
      <c r="AF58" s="209">
        <v>0</v>
      </c>
      <c r="AG58" s="329">
        <v>0</v>
      </c>
      <c r="AH58" s="138">
        <v>0</v>
      </c>
      <c r="AI58" s="137">
        <v>0</v>
      </c>
      <c r="AJ58" s="138">
        <v>0</v>
      </c>
      <c r="AK58" s="117">
        <f>AK69+AK73</f>
        <v>0</v>
      </c>
      <c r="AL58" s="209">
        <v>0</v>
      </c>
      <c r="AM58" s="117">
        <f>AM61</f>
        <v>0</v>
      </c>
      <c r="AN58" s="138">
        <f>AN69+AN73</f>
        <v>0</v>
      </c>
      <c r="AO58" s="137">
        <v>0</v>
      </c>
      <c r="AP58" s="138">
        <f>AP61</f>
        <v>2485.3000000000002</v>
      </c>
      <c r="AQ58" s="117">
        <f>AQ69+AQ73</f>
        <v>0</v>
      </c>
      <c r="AR58" s="209">
        <v>0</v>
      </c>
      <c r="AS58" s="177"/>
      <c r="AT58" s="167"/>
    </row>
    <row r="59" spans="1:47" ht="27" customHeight="1" x14ac:dyDescent="0.25">
      <c r="A59" s="304"/>
      <c r="B59" s="211"/>
      <c r="C59" s="294"/>
      <c r="D59" s="320"/>
      <c r="E59" s="204" t="s">
        <v>142</v>
      </c>
      <c r="F59" s="137">
        <v>0</v>
      </c>
      <c r="G59" s="209">
        <v>0</v>
      </c>
      <c r="H59" s="137">
        <v>0</v>
      </c>
      <c r="I59" s="209">
        <v>0</v>
      </c>
      <c r="J59" s="209">
        <v>0</v>
      </c>
      <c r="K59" s="137">
        <v>0</v>
      </c>
      <c r="L59" s="209">
        <v>0</v>
      </c>
      <c r="M59" s="137">
        <v>0</v>
      </c>
      <c r="N59" s="209">
        <v>0</v>
      </c>
      <c r="O59" s="137">
        <v>0</v>
      </c>
      <c r="P59" s="209">
        <v>0</v>
      </c>
      <c r="Q59" s="137">
        <v>0</v>
      </c>
      <c r="R59" s="209">
        <v>0</v>
      </c>
      <c r="S59" s="137">
        <v>0</v>
      </c>
      <c r="T59" s="209">
        <v>0</v>
      </c>
      <c r="U59" s="137">
        <v>0</v>
      </c>
      <c r="V59" s="209">
        <v>0</v>
      </c>
      <c r="W59" s="137">
        <v>0</v>
      </c>
      <c r="X59" s="209">
        <v>0</v>
      </c>
      <c r="Y59" s="137">
        <v>0</v>
      </c>
      <c r="Z59" s="209">
        <v>0</v>
      </c>
      <c r="AA59" s="137">
        <v>0</v>
      </c>
      <c r="AB59" s="209">
        <v>0</v>
      </c>
      <c r="AC59" s="137">
        <v>0</v>
      </c>
      <c r="AD59" s="209">
        <v>0</v>
      </c>
      <c r="AE59" s="137">
        <v>0</v>
      </c>
      <c r="AF59" s="209">
        <v>0</v>
      </c>
      <c r="AG59" s="137">
        <v>0</v>
      </c>
      <c r="AH59" s="209">
        <v>0</v>
      </c>
      <c r="AI59" s="137">
        <v>0</v>
      </c>
      <c r="AJ59" s="209">
        <v>0</v>
      </c>
      <c r="AK59" s="137">
        <v>0</v>
      </c>
      <c r="AL59" s="209">
        <v>0</v>
      </c>
      <c r="AM59" s="137">
        <v>0</v>
      </c>
      <c r="AN59" s="209">
        <v>0</v>
      </c>
      <c r="AO59" s="137">
        <v>0</v>
      </c>
      <c r="AP59" s="209">
        <v>0</v>
      </c>
      <c r="AQ59" s="137">
        <v>0</v>
      </c>
      <c r="AR59" s="209">
        <v>0</v>
      </c>
      <c r="AS59" s="177"/>
      <c r="AT59" s="167"/>
    </row>
    <row r="60" spans="1:47" ht="15" customHeight="1" x14ac:dyDescent="0.25">
      <c r="A60" s="296" t="s">
        <v>73</v>
      </c>
      <c r="B60" s="321" t="s">
        <v>108</v>
      </c>
      <c r="C60" s="323" t="s">
        <v>109</v>
      </c>
      <c r="D60" s="305"/>
      <c r="E60" s="153" t="s">
        <v>56</v>
      </c>
      <c r="F60" s="137">
        <f t="shared" ref="F60:F67" si="13">I60+L60+O60+R60+U60+X60+AA60+AD60+AG60+AJ60+AM60+AP60</f>
        <v>2485.3000000000002</v>
      </c>
      <c r="G60" s="113">
        <v>0</v>
      </c>
      <c r="H60" s="137">
        <v>0</v>
      </c>
      <c r="I60" s="113">
        <v>0</v>
      </c>
      <c r="J60" s="137">
        <v>0</v>
      </c>
      <c r="K60" s="113">
        <v>0</v>
      </c>
      <c r="L60" s="137">
        <v>0</v>
      </c>
      <c r="M60" s="113">
        <v>0</v>
      </c>
      <c r="N60" s="137">
        <v>0</v>
      </c>
      <c r="O60" s="113">
        <v>0</v>
      </c>
      <c r="P60" s="137">
        <v>0</v>
      </c>
      <c r="Q60" s="113">
        <v>0</v>
      </c>
      <c r="R60" s="137">
        <v>0</v>
      </c>
      <c r="S60" s="113">
        <v>0</v>
      </c>
      <c r="T60" s="137">
        <v>0</v>
      </c>
      <c r="U60" s="113">
        <v>0</v>
      </c>
      <c r="V60" s="137">
        <v>0</v>
      </c>
      <c r="W60" s="113">
        <v>0</v>
      </c>
      <c r="X60" s="137">
        <v>0</v>
      </c>
      <c r="Y60" s="113">
        <v>0</v>
      </c>
      <c r="Z60" s="137">
        <v>0</v>
      </c>
      <c r="AA60" s="113">
        <v>0</v>
      </c>
      <c r="AB60" s="137">
        <v>0</v>
      </c>
      <c r="AC60" s="113">
        <v>0</v>
      </c>
      <c r="AD60" s="137">
        <v>0</v>
      </c>
      <c r="AE60" s="113">
        <v>0</v>
      </c>
      <c r="AF60" s="137">
        <v>0</v>
      </c>
      <c r="AG60" s="113">
        <v>0</v>
      </c>
      <c r="AH60" s="137">
        <v>0</v>
      </c>
      <c r="AI60" s="113">
        <v>0</v>
      </c>
      <c r="AJ60" s="137">
        <v>0</v>
      </c>
      <c r="AK60" s="113">
        <v>0</v>
      </c>
      <c r="AL60" s="137">
        <v>0</v>
      </c>
      <c r="AM60" s="115">
        <v>0</v>
      </c>
      <c r="AN60" s="137">
        <v>0</v>
      </c>
      <c r="AO60" s="113">
        <v>0</v>
      </c>
      <c r="AP60" s="137">
        <v>2485.3000000000002</v>
      </c>
      <c r="AQ60" s="113">
        <v>0</v>
      </c>
      <c r="AR60" s="113">
        <v>0</v>
      </c>
      <c r="AS60" s="147"/>
      <c r="AT60" s="157"/>
      <c r="AU60" s="139"/>
    </row>
    <row r="61" spans="1:47" ht="39" customHeight="1" x14ac:dyDescent="0.25">
      <c r="A61" s="298"/>
      <c r="B61" s="314"/>
      <c r="C61" s="315"/>
      <c r="D61" s="307"/>
      <c r="E61" s="153" t="s">
        <v>57</v>
      </c>
      <c r="F61" s="158">
        <f t="shared" si="13"/>
        <v>2485.3000000000002</v>
      </c>
      <c r="G61" s="113">
        <v>0</v>
      </c>
      <c r="H61" s="113">
        <v>0</v>
      </c>
      <c r="I61" s="159">
        <v>0</v>
      </c>
      <c r="J61" s="160">
        <v>0</v>
      </c>
      <c r="K61" s="113">
        <v>0</v>
      </c>
      <c r="L61" s="160">
        <v>0</v>
      </c>
      <c r="M61" s="113">
        <v>0</v>
      </c>
      <c r="N61" s="160">
        <v>0</v>
      </c>
      <c r="O61" s="118">
        <v>0</v>
      </c>
      <c r="P61" s="118">
        <v>0</v>
      </c>
      <c r="Q61" s="154">
        <v>0</v>
      </c>
      <c r="R61" s="118">
        <v>0</v>
      </c>
      <c r="S61" s="118">
        <v>0</v>
      </c>
      <c r="T61" s="154">
        <v>0</v>
      </c>
      <c r="U61" s="118">
        <v>0</v>
      </c>
      <c r="V61" s="154">
        <v>0</v>
      </c>
      <c r="W61" s="118">
        <v>0</v>
      </c>
      <c r="X61" s="154">
        <v>0</v>
      </c>
      <c r="Y61" s="118">
        <v>0</v>
      </c>
      <c r="Z61" s="154">
        <v>0</v>
      </c>
      <c r="AA61" s="118">
        <v>0</v>
      </c>
      <c r="AB61" s="154">
        <v>0</v>
      </c>
      <c r="AC61" s="118">
        <v>0</v>
      </c>
      <c r="AD61" s="154">
        <v>0</v>
      </c>
      <c r="AE61" s="118">
        <v>0</v>
      </c>
      <c r="AF61" s="154">
        <v>0</v>
      </c>
      <c r="AG61" s="118">
        <v>0</v>
      </c>
      <c r="AH61" s="154">
        <v>0</v>
      </c>
      <c r="AI61" s="118">
        <v>0</v>
      </c>
      <c r="AJ61" s="154">
        <v>0</v>
      </c>
      <c r="AK61" s="118">
        <v>0</v>
      </c>
      <c r="AL61" s="154">
        <v>0</v>
      </c>
      <c r="AM61" s="115">
        <v>0</v>
      </c>
      <c r="AN61" s="154">
        <v>0</v>
      </c>
      <c r="AO61" s="118">
        <v>0</v>
      </c>
      <c r="AP61" s="154">
        <v>2485.3000000000002</v>
      </c>
      <c r="AQ61" s="118">
        <v>0</v>
      </c>
      <c r="AR61" s="118">
        <v>0</v>
      </c>
      <c r="AS61" s="178" t="s">
        <v>122</v>
      </c>
      <c r="AT61" s="161"/>
      <c r="AU61" s="139"/>
    </row>
    <row r="62" spans="1:47" ht="18" customHeight="1" x14ac:dyDescent="0.25">
      <c r="A62" s="292" t="s">
        <v>54</v>
      </c>
      <c r="B62" s="321" t="s">
        <v>111</v>
      </c>
      <c r="C62" s="321" t="s">
        <v>112</v>
      </c>
      <c r="D62" s="305"/>
      <c r="E62" s="153" t="s">
        <v>56</v>
      </c>
      <c r="F62" s="158">
        <f t="shared" si="13"/>
        <v>52124.200000000004</v>
      </c>
      <c r="G62" s="113">
        <f>J62+M62+P62+S62+V62+Y62+AB62+AE62+AH62+AK62+AN62+AQ62</f>
        <v>9410.9</v>
      </c>
      <c r="H62" s="160">
        <f>G62/F62*100</f>
        <v>18.054761511927278</v>
      </c>
      <c r="I62" s="113">
        <v>0</v>
      </c>
      <c r="J62" s="160">
        <v>0</v>
      </c>
      <c r="K62" s="113">
        <v>0</v>
      </c>
      <c r="L62" s="160">
        <v>0</v>
      </c>
      <c r="M62" s="113">
        <v>0</v>
      </c>
      <c r="N62" s="160">
        <v>0</v>
      </c>
      <c r="O62" s="118">
        <v>0</v>
      </c>
      <c r="P62" s="154">
        <v>0</v>
      </c>
      <c r="Q62" s="118">
        <v>0</v>
      </c>
      <c r="R62" s="154">
        <v>0</v>
      </c>
      <c r="S62" s="118">
        <v>0</v>
      </c>
      <c r="T62" s="154">
        <v>0</v>
      </c>
      <c r="U62" s="118">
        <f>U66+U70+U74</f>
        <v>99</v>
      </c>
      <c r="V62" s="154">
        <f>V66+V70+V74</f>
        <v>99</v>
      </c>
      <c r="W62" s="118">
        <v>100</v>
      </c>
      <c r="X62" s="154">
        <f>X69+X70+X74</f>
        <v>51.1</v>
      </c>
      <c r="Y62" s="118">
        <f>Y66+Y70+Y74</f>
        <v>25</v>
      </c>
      <c r="Z62" s="154">
        <f>Y62/X62*100</f>
        <v>48.923679060665357</v>
      </c>
      <c r="AA62" s="118">
        <f>AA66+AA70+AA74</f>
        <v>1655.2</v>
      </c>
      <c r="AB62" s="154">
        <f>AB66+AB70+AB74</f>
        <v>1655.2</v>
      </c>
      <c r="AC62" s="118">
        <v>100</v>
      </c>
      <c r="AD62" s="154">
        <f>AD66+AD70+AD74</f>
        <v>2199.8999999999996</v>
      </c>
      <c r="AE62" s="118">
        <f>AE66+AE70+AE74</f>
        <v>2226</v>
      </c>
      <c r="AF62" s="154">
        <f>AE62/AD62*100</f>
        <v>101.18641756443476</v>
      </c>
      <c r="AG62" s="118">
        <f>AG66+AG70</f>
        <v>34721.600000000006</v>
      </c>
      <c r="AH62" s="154">
        <f>AH66+AH70+AH74</f>
        <v>5405.7</v>
      </c>
      <c r="AI62" s="118">
        <f>AH62/AG62*100</f>
        <v>15.568694991014237</v>
      </c>
      <c r="AJ62" s="154">
        <f>AJ66+AJ70+AJ74</f>
        <v>7500</v>
      </c>
      <c r="AK62" s="118">
        <v>0</v>
      </c>
      <c r="AL62" s="154">
        <v>0</v>
      </c>
      <c r="AM62" s="115">
        <f>AM66+AM70+AM74</f>
        <v>5281.9</v>
      </c>
      <c r="AN62" s="154">
        <v>0</v>
      </c>
      <c r="AO62" s="118">
        <v>0</v>
      </c>
      <c r="AP62" s="154">
        <f>AP66+AP70+AP74</f>
        <v>615.5</v>
      </c>
      <c r="AQ62" s="118">
        <v>0</v>
      </c>
      <c r="AR62" s="118">
        <v>0</v>
      </c>
      <c r="AS62" s="179"/>
      <c r="AT62" s="151"/>
    </row>
    <row r="63" spans="1:47" ht="27.75" customHeight="1" x14ac:dyDescent="0.25">
      <c r="A63" s="294"/>
      <c r="B63" s="322"/>
      <c r="C63" s="322"/>
      <c r="D63" s="306"/>
      <c r="E63" s="153" t="s">
        <v>58</v>
      </c>
      <c r="F63" s="158">
        <f t="shared" si="13"/>
        <v>9884.7999999999993</v>
      </c>
      <c r="G63" s="113">
        <f>J63+M63+P63+S63+V63+Y63+AB63+AE63+AH63+AK63+AN63+AQ63</f>
        <v>0</v>
      </c>
      <c r="H63" s="160">
        <v>0</v>
      </c>
      <c r="I63" s="113">
        <v>0</v>
      </c>
      <c r="J63" s="160">
        <v>0</v>
      </c>
      <c r="K63" s="113">
        <v>0</v>
      </c>
      <c r="L63" s="160">
        <v>0</v>
      </c>
      <c r="M63" s="113">
        <v>0</v>
      </c>
      <c r="N63" s="160">
        <v>0</v>
      </c>
      <c r="O63" s="118">
        <v>0</v>
      </c>
      <c r="P63" s="154">
        <v>0</v>
      </c>
      <c r="Q63" s="118">
        <v>0</v>
      </c>
      <c r="R63" s="154">
        <v>0</v>
      </c>
      <c r="S63" s="118">
        <v>0</v>
      </c>
      <c r="T63" s="154">
        <v>0</v>
      </c>
      <c r="U63" s="118">
        <v>0</v>
      </c>
      <c r="V63" s="154">
        <v>0</v>
      </c>
      <c r="W63" s="118">
        <v>0</v>
      </c>
      <c r="X63" s="154">
        <v>0</v>
      </c>
      <c r="Y63" s="118">
        <v>0</v>
      </c>
      <c r="Z63" s="154">
        <v>0</v>
      </c>
      <c r="AA63" s="118">
        <v>0</v>
      </c>
      <c r="AB63" s="154">
        <v>0</v>
      </c>
      <c r="AC63" s="118">
        <v>0</v>
      </c>
      <c r="AD63" s="154">
        <f>AD67+AD71</f>
        <v>0</v>
      </c>
      <c r="AE63" s="118">
        <f>AE67+AE71</f>
        <v>0</v>
      </c>
      <c r="AF63" s="154">
        <v>0</v>
      </c>
      <c r="AG63" s="118">
        <f>AG67+AG71</f>
        <v>9884.7999999999993</v>
      </c>
      <c r="AH63" s="154">
        <v>0</v>
      </c>
      <c r="AI63" s="118">
        <v>0</v>
      </c>
      <c r="AJ63" s="154">
        <v>0</v>
      </c>
      <c r="AK63" s="118">
        <v>0</v>
      </c>
      <c r="AL63" s="154">
        <v>0</v>
      </c>
      <c r="AM63" s="115">
        <v>0</v>
      </c>
      <c r="AN63" s="154">
        <v>0</v>
      </c>
      <c r="AO63" s="118">
        <v>0</v>
      </c>
      <c r="AP63" s="154">
        <v>0</v>
      </c>
      <c r="AQ63" s="118">
        <v>0</v>
      </c>
      <c r="AR63" s="118">
        <v>0</v>
      </c>
      <c r="AS63" s="179"/>
      <c r="AT63" s="151"/>
    </row>
    <row r="64" spans="1:47" ht="27.75" customHeight="1" x14ac:dyDescent="0.25">
      <c r="A64" s="294"/>
      <c r="B64" s="322"/>
      <c r="C64" s="322"/>
      <c r="D64" s="306"/>
      <c r="E64" s="153" t="s">
        <v>142</v>
      </c>
      <c r="F64" s="158">
        <f t="shared" si="13"/>
        <v>2318.6</v>
      </c>
      <c r="G64" s="113">
        <f>J64+M64+P64+S64+V64+Y64+AB64+AE64+AH64+AK64+AN64+AQ64</f>
        <v>0</v>
      </c>
      <c r="H64" s="160">
        <v>0</v>
      </c>
      <c r="I64" s="113">
        <v>0</v>
      </c>
      <c r="J64" s="160">
        <v>0</v>
      </c>
      <c r="K64" s="113">
        <v>0</v>
      </c>
      <c r="L64" s="160">
        <v>0</v>
      </c>
      <c r="M64" s="113">
        <v>0</v>
      </c>
      <c r="N64" s="160">
        <v>0</v>
      </c>
      <c r="O64" s="118">
        <v>0</v>
      </c>
      <c r="P64" s="154">
        <v>0</v>
      </c>
      <c r="Q64" s="118">
        <v>0</v>
      </c>
      <c r="R64" s="154">
        <v>0</v>
      </c>
      <c r="S64" s="118">
        <v>0</v>
      </c>
      <c r="T64" s="154">
        <v>0</v>
      </c>
      <c r="U64" s="118">
        <v>0</v>
      </c>
      <c r="V64" s="154">
        <v>0</v>
      </c>
      <c r="W64" s="118">
        <v>0</v>
      </c>
      <c r="X64" s="154">
        <v>0</v>
      </c>
      <c r="Y64" s="118">
        <v>0</v>
      </c>
      <c r="Z64" s="154">
        <v>0</v>
      </c>
      <c r="AA64" s="118">
        <v>0</v>
      </c>
      <c r="AB64" s="154">
        <v>0</v>
      </c>
      <c r="AC64" s="118">
        <v>0</v>
      </c>
      <c r="AD64" s="154">
        <v>0</v>
      </c>
      <c r="AE64" s="118">
        <v>0</v>
      </c>
      <c r="AF64" s="154">
        <v>0</v>
      </c>
      <c r="AG64" s="118">
        <f>AG68+AG72</f>
        <v>2318.6</v>
      </c>
      <c r="AH64" s="154">
        <v>0</v>
      </c>
      <c r="AI64" s="118">
        <v>0</v>
      </c>
      <c r="AJ64" s="154">
        <v>0</v>
      </c>
      <c r="AK64" s="118">
        <v>0</v>
      </c>
      <c r="AL64" s="154">
        <v>0</v>
      </c>
      <c r="AM64" s="115">
        <v>0</v>
      </c>
      <c r="AN64" s="154">
        <v>0</v>
      </c>
      <c r="AO64" s="118">
        <v>0</v>
      </c>
      <c r="AP64" s="154">
        <v>0</v>
      </c>
      <c r="AQ64" s="118">
        <v>0</v>
      </c>
      <c r="AR64" s="118">
        <v>0</v>
      </c>
      <c r="AS64" s="179"/>
      <c r="AT64" s="151"/>
    </row>
    <row r="65" spans="1:446" ht="38.25" customHeight="1" x14ac:dyDescent="0.25">
      <c r="A65" s="293"/>
      <c r="B65" s="314"/>
      <c r="C65" s="314"/>
      <c r="D65" s="307"/>
      <c r="E65" s="153" t="s">
        <v>57</v>
      </c>
      <c r="F65" s="158">
        <f t="shared" si="13"/>
        <v>39920.800000000003</v>
      </c>
      <c r="G65" s="113">
        <f>J65+M65+P65+S65+V65+Y65+AB65+AE65+AH65+AK65+AN65+AQ65</f>
        <v>9410.9</v>
      </c>
      <c r="H65" s="160">
        <f>G65/F65*100</f>
        <v>23.573926374220953</v>
      </c>
      <c r="I65" s="113">
        <v>0</v>
      </c>
      <c r="J65" s="160">
        <v>0</v>
      </c>
      <c r="K65" s="113">
        <v>0</v>
      </c>
      <c r="L65" s="160">
        <v>0</v>
      </c>
      <c r="M65" s="113">
        <v>0</v>
      </c>
      <c r="N65" s="160">
        <v>0</v>
      </c>
      <c r="O65" s="118">
        <v>0</v>
      </c>
      <c r="P65" s="154">
        <v>0</v>
      </c>
      <c r="Q65" s="118">
        <v>0</v>
      </c>
      <c r="R65" s="154">
        <v>0</v>
      </c>
      <c r="S65" s="118">
        <v>0</v>
      </c>
      <c r="T65" s="154">
        <v>0</v>
      </c>
      <c r="U65" s="118">
        <f>U69+U73+U75</f>
        <v>99</v>
      </c>
      <c r="V65" s="154">
        <f>V69+V73+V75</f>
        <v>99</v>
      </c>
      <c r="W65" s="118">
        <v>100</v>
      </c>
      <c r="X65" s="154">
        <f>X69+X73+X75</f>
        <v>51.1</v>
      </c>
      <c r="Y65" s="118">
        <f>Y69+Y73+Y75</f>
        <v>25</v>
      </c>
      <c r="Z65" s="154">
        <f>Y65/X65*100</f>
        <v>48.923679060665357</v>
      </c>
      <c r="AA65" s="118">
        <f>AA69+AA73+AA75</f>
        <v>1655.2</v>
      </c>
      <c r="AB65" s="154">
        <f>AB69+AB73+AB75</f>
        <v>1655.2</v>
      </c>
      <c r="AC65" s="118">
        <v>100</v>
      </c>
      <c r="AD65" s="154">
        <f>AD69+AD73+AD75</f>
        <v>2199.8999999999996</v>
      </c>
      <c r="AE65" s="118">
        <f>AE69+AE73+AE75</f>
        <v>2226</v>
      </c>
      <c r="AF65" s="154">
        <f>AE65/AD65*100</f>
        <v>101.18641756443476</v>
      </c>
      <c r="AG65" s="118">
        <f>AG69+AG73+AG75</f>
        <v>22518.2</v>
      </c>
      <c r="AH65" s="154">
        <f>AH73</f>
        <v>5405.7</v>
      </c>
      <c r="AI65" s="118">
        <f>AH65/AG65*100</f>
        <v>24.005915215248109</v>
      </c>
      <c r="AJ65" s="154">
        <f>AJ69+AJ73+AJ75</f>
        <v>7500</v>
      </c>
      <c r="AK65" s="118">
        <v>0</v>
      </c>
      <c r="AL65" s="154">
        <v>0</v>
      </c>
      <c r="AM65" s="115">
        <f>AM69+AM73+AM75</f>
        <v>5281.9</v>
      </c>
      <c r="AN65" s="154">
        <v>0</v>
      </c>
      <c r="AO65" s="118">
        <v>0</v>
      </c>
      <c r="AP65" s="154">
        <f>AP73</f>
        <v>615.5</v>
      </c>
      <c r="AQ65" s="118">
        <v>0</v>
      </c>
      <c r="AR65" s="154">
        <v>0</v>
      </c>
      <c r="AS65" s="147"/>
      <c r="AT65" s="161"/>
    </row>
    <row r="66" spans="1:446" ht="12" customHeight="1" x14ac:dyDescent="0.25">
      <c r="A66" s="296" t="s">
        <v>113</v>
      </c>
      <c r="B66" s="210" t="s">
        <v>103</v>
      </c>
      <c r="C66" s="292" t="s">
        <v>41</v>
      </c>
      <c r="D66" s="305" t="s">
        <v>55</v>
      </c>
      <c r="E66" s="153" t="s">
        <v>56</v>
      </c>
      <c r="F66" s="113">
        <f t="shared" si="13"/>
        <v>27462.1</v>
      </c>
      <c r="G66" s="113">
        <f>Y66+AE66+V66</f>
        <v>99</v>
      </c>
      <c r="H66" s="113">
        <f>G66/F66*100</f>
        <v>0.36049683017686196</v>
      </c>
      <c r="I66" s="162">
        <v>0</v>
      </c>
      <c r="J66" s="113">
        <v>0</v>
      </c>
      <c r="K66" s="160">
        <v>0</v>
      </c>
      <c r="L66" s="113">
        <v>0</v>
      </c>
      <c r="M66" s="160">
        <v>0</v>
      </c>
      <c r="N66" s="113">
        <v>0</v>
      </c>
      <c r="O66" s="160">
        <v>0</v>
      </c>
      <c r="P66" s="113">
        <v>0</v>
      </c>
      <c r="Q66" s="160">
        <v>0</v>
      </c>
      <c r="R66" s="113">
        <v>0</v>
      </c>
      <c r="S66" s="160">
        <v>0</v>
      </c>
      <c r="T66" s="113">
        <v>0</v>
      </c>
      <c r="U66" s="160">
        <v>99</v>
      </c>
      <c r="V66" s="113">
        <v>99</v>
      </c>
      <c r="W66" s="160">
        <f>V66/U66*100</f>
        <v>100</v>
      </c>
      <c r="X66" s="119">
        <v>0</v>
      </c>
      <c r="Y66" s="160">
        <v>0</v>
      </c>
      <c r="Z66" s="113">
        <v>0</v>
      </c>
      <c r="AA66" s="160">
        <v>0</v>
      </c>
      <c r="AB66" s="113">
        <v>0</v>
      </c>
      <c r="AC66" s="160">
        <v>0</v>
      </c>
      <c r="AD66" s="118">
        <v>0</v>
      </c>
      <c r="AE66" s="160">
        <v>0</v>
      </c>
      <c r="AF66" s="113">
        <v>0</v>
      </c>
      <c r="AG66" s="160">
        <f>AG67+AG68+AG69</f>
        <v>14581.2</v>
      </c>
      <c r="AH66" s="113">
        <v>0</v>
      </c>
      <c r="AI66" s="160">
        <v>0</v>
      </c>
      <c r="AJ66" s="113">
        <v>7500</v>
      </c>
      <c r="AK66" s="160">
        <v>0</v>
      </c>
      <c r="AL66" s="113">
        <v>0</v>
      </c>
      <c r="AM66" s="160">
        <v>5281.9</v>
      </c>
      <c r="AN66" s="113">
        <v>0</v>
      </c>
      <c r="AO66" s="160">
        <v>0</v>
      </c>
      <c r="AP66" s="113">
        <v>0</v>
      </c>
      <c r="AQ66" s="160">
        <v>0</v>
      </c>
      <c r="AR66" s="113">
        <v>0</v>
      </c>
      <c r="AS66" s="179"/>
      <c r="AT66" s="151"/>
    </row>
    <row r="67" spans="1:446" ht="25.5" customHeight="1" x14ac:dyDescent="0.25">
      <c r="A67" s="297"/>
      <c r="B67" s="295"/>
      <c r="C67" s="294"/>
      <c r="D67" s="306"/>
      <c r="E67" s="153" t="s">
        <v>58</v>
      </c>
      <c r="F67" s="113">
        <f t="shared" si="13"/>
        <v>3294.9</v>
      </c>
      <c r="G67" s="162">
        <v>0</v>
      </c>
      <c r="H67" s="113">
        <v>0</v>
      </c>
      <c r="I67" s="160">
        <v>0</v>
      </c>
      <c r="J67" s="113">
        <v>0</v>
      </c>
      <c r="K67" s="160">
        <v>0</v>
      </c>
      <c r="L67" s="113">
        <v>0</v>
      </c>
      <c r="M67" s="160">
        <v>0</v>
      </c>
      <c r="N67" s="113">
        <v>0</v>
      </c>
      <c r="O67" s="160">
        <v>0</v>
      </c>
      <c r="P67" s="113">
        <v>0</v>
      </c>
      <c r="Q67" s="160">
        <v>0</v>
      </c>
      <c r="R67" s="113">
        <v>0</v>
      </c>
      <c r="S67" s="160">
        <v>0</v>
      </c>
      <c r="T67" s="113">
        <v>0</v>
      </c>
      <c r="U67" s="160">
        <v>0</v>
      </c>
      <c r="V67" s="113">
        <v>0</v>
      </c>
      <c r="W67" s="160">
        <v>0</v>
      </c>
      <c r="X67" s="113">
        <v>0</v>
      </c>
      <c r="Y67" s="160">
        <v>0</v>
      </c>
      <c r="Z67" s="113">
        <v>0</v>
      </c>
      <c r="AA67" s="160">
        <v>0</v>
      </c>
      <c r="AB67" s="113">
        <v>0</v>
      </c>
      <c r="AC67" s="160">
        <v>0</v>
      </c>
      <c r="AD67" s="113">
        <v>0</v>
      </c>
      <c r="AE67" s="160">
        <v>0</v>
      </c>
      <c r="AF67" s="113">
        <v>0</v>
      </c>
      <c r="AG67" s="160">
        <v>3294.9</v>
      </c>
      <c r="AH67" s="113">
        <v>0</v>
      </c>
      <c r="AI67" s="160">
        <v>0</v>
      </c>
      <c r="AJ67" s="113">
        <v>0</v>
      </c>
      <c r="AK67" s="160">
        <v>0</v>
      </c>
      <c r="AL67" s="113">
        <v>0</v>
      </c>
      <c r="AM67" s="160">
        <v>0</v>
      </c>
      <c r="AN67" s="113">
        <v>0</v>
      </c>
      <c r="AO67" s="160">
        <v>0</v>
      </c>
      <c r="AP67" s="113">
        <v>0</v>
      </c>
      <c r="AQ67" s="160">
        <v>0</v>
      </c>
      <c r="AR67" s="113">
        <v>0</v>
      </c>
      <c r="AS67" s="179"/>
      <c r="AT67" s="151"/>
    </row>
    <row r="68" spans="1:446" ht="25.5" customHeight="1" x14ac:dyDescent="0.25">
      <c r="A68" s="297"/>
      <c r="B68" s="295"/>
      <c r="C68" s="294"/>
      <c r="D68" s="306"/>
      <c r="E68" s="153" t="s">
        <v>142</v>
      </c>
      <c r="F68" s="113">
        <f>I68+L68+O68+R68+U68+X68+AA68+AD68+AG68</f>
        <v>772.8</v>
      </c>
      <c r="G68" s="163">
        <v>0</v>
      </c>
      <c r="H68" s="114">
        <v>0</v>
      </c>
      <c r="I68" s="163">
        <v>0</v>
      </c>
      <c r="J68" s="114">
        <v>0</v>
      </c>
      <c r="K68" s="163">
        <v>0</v>
      </c>
      <c r="L68" s="114">
        <v>0</v>
      </c>
      <c r="M68" s="163">
        <v>0</v>
      </c>
      <c r="N68" s="114">
        <v>0</v>
      </c>
      <c r="O68" s="163">
        <v>0</v>
      </c>
      <c r="P68" s="114">
        <v>0</v>
      </c>
      <c r="Q68" s="163">
        <v>0</v>
      </c>
      <c r="R68" s="114">
        <v>0</v>
      </c>
      <c r="S68" s="163">
        <v>0</v>
      </c>
      <c r="T68" s="114">
        <v>0</v>
      </c>
      <c r="U68" s="163">
        <v>0</v>
      </c>
      <c r="V68" s="114">
        <v>0</v>
      </c>
      <c r="W68" s="163">
        <v>0</v>
      </c>
      <c r="X68" s="114">
        <v>0</v>
      </c>
      <c r="Y68" s="163">
        <v>0</v>
      </c>
      <c r="Z68" s="114">
        <v>0</v>
      </c>
      <c r="AA68" s="163">
        <v>0</v>
      </c>
      <c r="AB68" s="114">
        <v>0</v>
      </c>
      <c r="AC68" s="163">
        <v>0</v>
      </c>
      <c r="AD68" s="114">
        <v>0</v>
      </c>
      <c r="AE68" s="163">
        <v>0</v>
      </c>
      <c r="AF68" s="114">
        <v>0</v>
      </c>
      <c r="AG68" s="163">
        <v>772.8</v>
      </c>
      <c r="AH68" s="164">
        <v>0</v>
      </c>
      <c r="AI68" s="163">
        <v>0</v>
      </c>
      <c r="AJ68" s="114">
        <v>0</v>
      </c>
      <c r="AK68" s="163">
        <v>0</v>
      </c>
      <c r="AL68" s="114">
        <v>0</v>
      </c>
      <c r="AM68" s="163">
        <v>0</v>
      </c>
      <c r="AN68" s="114">
        <v>0</v>
      </c>
      <c r="AO68" s="163">
        <v>0</v>
      </c>
      <c r="AP68" s="114">
        <v>0</v>
      </c>
      <c r="AQ68" s="163">
        <v>0</v>
      </c>
      <c r="AR68" s="114">
        <v>0</v>
      </c>
      <c r="AS68" s="180"/>
      <c r="AT68" s="165"/>
    </row>
    <row r="69" spans="1:446" ht="39.75" customHeight="1" x14ac:dyDescent="0.25">
      <c r="A69" s="298"/>
      <c r="B69" s="211"/>
      <c r="C69" s="293"/>
      <c r="D69" s="307"/>
      <c r="E69" s="153" t="s">
        <v>57</v>
      </c>
      <c r="F69" s="115">
        <f>I69+L69+O69+R69+U69+X69+AA69+AD69+AG69+AJ69+AM69+AP69</f>
        <v>23394.400000000001</v>
      </c>
      <c r="G69" s="149">
        <f>J69+M69+P69+S69+V69+Y69+AB69+AE69+AH69+AK69+AN69+AQ69</f>
        <v>99</v>
      </c>
      <c r="H69" s="115">
        <f>G69/F69*100</f>
        <v>0.42317819649146798</v>
      </c>
      <c r="I69" s="110">
        <v>0</v>
      </c>
      <c r="J69" s="115">
        <v>0</v>
      </c>
      <c r="K69" s="110">
        <v>0</v>
      </c>
      <c r="L69" s="115">
        <v>0</v>
      </c>
      <c r="M69" s="110">
        <v>0</v>
      </c>
      <c r="N69" s="115">
        <v>0</v>
      </c>
      <c r="O69" s="110">
        <v>0</v>
      </c>
      <c r="P69" s="115">
        <v>0</v>
      </c>
      <c r="Q69" s="110">
        <v>0</v>
      </c>
      <c r="R69" s="115">
        <v>0</v>
      </c>
      <c r="S69" s="110">
        <v>0</v>
      </c>
      <c r="T69" s="115">
        <v>0</v>
      </c>
      <c r="U69" s="110">
        <v>99</v>
      </c>
      <c r="V69" s="115">
        <v>99</v>
      </c>
      <c r="W69" s="110">
        <f>V69/U69*100</f>
        <v>100</v>
      </c>
      <c r="X69" s="115">
        <v>0</v>
      </c>
      <c r="Y69" s="110">
        <v>0</v>
      </c>
      <c r="Z69" s="115">
        <v>0</v>
      </c>
      <c r="AA69" s="110">
        <v>0</v>
      </c>
      <c r="AB69" s="115">
        <v>0</v>
      </c>
      <c r="AC69" s="110">
        <v>0</v>
      </c>
      <c r="AD69" s="115">
        <v>0</v>
      </c>
      <c r="AE69" s="110">
        <v>0</v>
      </c>
      <c r="AF69" s="115">
        <v>0</v>
      </c>
      <c r="AG69" s="110">
        <v>10513.5</v>
      </c>
      <c r="AH69" s="115">
        <v>0</v>
      </c>
      <c r="AI69" s="110">
        <v>0</v>
      </c>
      <c r="AJ69" s="115">
        <v>7500</v>
      </c>
      <c r="AK69" s="110">
        <v>0</v>
      </c>
      <c r="AL69" s="115">
        <v>0</v>
      </c>
      <c r="AM69" s="110">
        <v>5281.9</v>
      </c>
      <c r="AN69" s="115">
        <v>0</v>
      </c>
      <c r="AO69" s="110">
        <v>0</v>
      </c>
      <c r="AP69" s="115">
        <v>0</v>
      </c>
      <c r="AQ69" s="110">
        <v>0</v>
      </c>
      <c r="AR69" s="115">
        <v>0</v>
      </c>
      <c r="AS69" s="179" t="s">
        <v>146</v>
      </c>
      <c r="AT69" s="151"/>
    </row>
    <row r="70" spans="1:446" ht="11.25" customHeight="1" x14ac:dyDescent="0.25">
      <c r="A70" s="296" t="s">
        <v>114</v>
      </c>
      <c r="B70" s="210" t="s">
        <v>52</v>
      </c>
      <c r="C70" s="292" t="s">
        <v>41</v>
      </c>
      <c r="D70" s="305" t="s">
        <v>54</v>
      </c>
      <c r="E70" s="153" t="s">
        <v>56</v>
      </c>
      <c r="F70" s="115">
        <f>U70+X70+AA70+AD70+AG70+AJ70+AM70+AP70</f>
        <v>24635.300000000003</v>
      </c>
      <c r="G70" s="110">
        <f>J70+M70+P70+S70+V70+Y70+AB70+AE70+AH70+AK70+AN70+AQ70</f>
        <v>9285.0999999999985</v>
      </c>
      <c r="H70" s="115">
        <f>G70/F70*100</f>
        <v>37.690225002334039</v>
      </c>
      <c r="I70" s="110">
        <v>0</v>
      </c>
      <c r="J70" s="115">
        <v>0</v>
      </c>
      <c r="K70" s="110">
        <v>0</v>
      </c>
      <c r="L70" s="115">
        <v>0</v>
      </c>
      <c r="M70" s="110">
        <v>0</v>
      </c>
      <c r="N70" s="115">
        <v>0</v>
      </c>
      <c r="O70" s="110">
        <v>0</v>
      </c>
      <c r="P70" s="115">
        <v>0</v>
      </c>
      <c r="Q70" s="110">
        <v>0</v>
      </c>
      <c r="R70" s="115">
        <v>0</v>
      </c>
      <c r="S70" s="110">
        <v>0</v>
      </c>
      <c r="T70" s="115">
        <v>0</v>
      </c>
      <c r="U70" s="110">
        <v>0</v>
      </c>
      <c r="V70" s="115">
        <v>0</v>
      </c>
      <c r="W70" s="110">
        <v>0</v>
      </c>
      <c r="X70" s="115">
        <v>25</v>
      </c>
      <c r="Y70" s="110">
        <v>25</v>
      </c>
      <c r="Z70" s="115">
        <v>100</v>
      </c>
      <c r="AA70" s="110">
        <f>AA73</f>
        <v>1655.2</v>
      </c>
      <c r="AB70" s="115">
        <f>AB73</f>
        <v>1655.2</v>
      </c>
      <c r="AC70" s="110">
        <v>100</v>
      </c>
      <c r="AD70" s="115">
        <f>AD73+AD71</f>
        <v>2199.1999999999998</v>
      </c>
      <c r="AE70" s="110">
        <f>AE72+AE73</f>
        <v>2199.1999999999998</v>
      </c>
      <c r="AF70" s="115">
        <v>100</v>
      </c>
      <c r="AG70" s="110">
        <f>AG73+AG72+AG71</f>
        <v>20140.400000000001</v>
      </c>
      <c r="AH70" s="115">
        <f>AH73</f>
        <v>5405.7</v>
      </c>
      <c r="AI70" s="110">
        <f>AH70/AG70*100</f>
        <v>26.840082620007543</v>
      </c>
      <c r="AJ70" s="115">
        <v>0</v>
      </c>
      <c r="AK70" s="110">
        <v>0</v>
      </c>
      <c r="AL70" s="115">
        <v>0</v>
      </c>
      <c r="AM70" s="110">
        <v>0</v>
      </c>
      <c r="AN70" s="115">
        <v>0</v>
      </c>
      <c r="AO70" s="110">
        <v>0</v>
      </c>
      <c r="AP70" s="115">
        <f>AP73</f>
        <v>615.5</v>
      </c>
      <c r="AQ70" s="110">
        <v>0</v>
      </c>
      <c r="AR70" s="115">
        <v>0</v>
      </c>
      <c r="AS70" s="210" t="s">
        <v>147</v>
      </c>
      <c r="AT70" s="210"/>
    </row>
    <row r="71" spans="1:446" ht="24.75" customHeight="1" x14ac:dyDescent="0.25">
      <c r="A71" s="297"/>
      <c r="B71" s="295"/>
      <c r="C71" s="294"/>
      <c r="D71" s="306"/>
      <c r="E71" s="153" t="s">
        <v>58</v>
      </c>
      <c r="F71" s="115">
        <f>I71+L71+O71+R71+U71+X71+AA71+AD71+AG71+AJ71+AM71+AP71</f>
        <v>6589.9</v>
      </c>
      <c r="G71" s="110">
        <v>0</v>
      </c>
      <c r="H71" s="115">
        <v>0</v>
      </c>
      <c r="I71" s="110">
        <v>0</v>
      </c>
      <c r="J71" s="115">
        <v>0</v>
      </c>
      <c r="K71" s="110">
        <v>0</v>
      </c>
      <c r="L71" s="115">
        <v>0</v>
      </c>
      <c r="M71" s="110">
        <v>0</v>
      </c>
      <c r="N71" s="115">
        <v>0</v>
      </c>
      <c r="O71" s="110">
        <v>0</v>
      </c>
      <c r="P71" s="115">
        <v>0</v>
      </c>
      <c r="Q71" s="110">
        <v>0</v>
      </c>
      <c r="R71" s="115">
        <v>0</v>
      </c>
      <c r="S71" s="110">
        <v>0</v>
      </c>
      <c r="T71" s="115">
        <v>0</v>
      </c>
      <c r="U71" s="110">
        <v>0</v>
      </c>
      <c r="V71" s="115">
        <v>0</v>
      </c>
      <c r="W71" s="110">
        <v>0</v>
      </c>
      <c r="X71" s="115">
        <v>0</v>
      </c>
      <c r="Y71" s="110">
        <v>0</v>
      </c>
      <c r="Z71" s="115">
        <v>0</v>
      </c>
      <c r="AA71" s="110">
        <v>0</v>
      </c>
      <c r="AB71" s="115">
        <v>0</v>
      </c>
      <c r="AC71" s="110">
        <v>0</v>
      </c>
      <c r="AD71" s="115">
        <v>0</v>
      </c>
      <c r="AE71" s="110">
        <v>0</v>
      </c>
      <c r="AF71" s="115">
        <v>0</v>
      </c>
      <c r="AG71" s="110">
        <v>6589.9</v>
      </c>
      <c r="AH71" s="115">
        <v>0</v>
      </c>
      <c r="AI71" s="110">
        <v>0</v>
      </c>
      <c r="AJ71" s="115">
        <v>0</v>
      </c>
      <c r="AK71" s="110">
        <v>0</v>
      </c>
      <c r="AL71" s="115">
        <v>0</v>
      </c>
      <c r="AM71" s="110">
        <v>0</v>
      </c>
      <c r="AN71" s="115">
        <v>0</v>
      </c>
      <c r="AO71" s="110">
        <v>0</v>
      </c>
      <c r="AP71" s="115">
        <v>0</v>
      </c>
      <c r="AQ71" s="110">
        <v>0</v>
      </c>
      <c r="AR71" s="115">
        <v>0</v>
      </c>
      <c r="AS71" s="295"/>
      <c r="AT71" s="295"/>
    </row>
    <row r="72" spans="1:446" ht="25.5" customHeight="1" x14ac:dyDescent="0.25">
      <c r="A72" s="297"/>
      <c r="B72" s="295"/>
      <c r="C72" s="294"/>
      <c r="D72" s="306"/>
      <c r="E72" s="153" t="s">
        <v>142</v>
      </c>
      <c r="F72" s="115">
        <f>I72+L72+O72+R72+U72+X72+AA72+AD72+AG72</f>
        <v>1545.8</v>
      </c>
      <c r="G72" s="110">
        <v>0</v>
      </c>
      <c r="H72" s="115">
        <v>0</v>
      </c>
      <c r="I72" s="110">
        <v>0</v>
      </c>
      <c r="J72" s="115">
        <v>0</v>
      </c>
      <c r="K72" s="110">
        <v>0</v>
      </c>
      <c r="L72" s="115">
        <v>0</v>
      </c>
      <c r="M72" s="110">
        <v>0</v>
      </c>
      <c r="N72" s="115">
        <v>0</v>
      </c>
      <c r="O72" s="110">
        <v>0</v>
      </c>
      <c r="P72" s="115">
        <v>0</v>
      </c>
      <c r="Q72" s="110">
        <v>0</v>
      </c>
      <c r="R72" s="115">
        <v>0</v>
      </c>
      <c r="S72" s="110">
        <v>0</v>
      </c>
      <c r="T72" s="115">
        <v>0</v>
      </c>
      <c r="U72" s="110">
        <v>0</v>
      </c>
      <c r="V72" s="115">
        <v>0</v>
      </c>
      <c r="W72" s="110">
        <v>0</v>
      </c>
      <c r="X72" s="115">
        <v>0</v>
      </c>
      <c r="Y72" s="110">
        <v>0</v>
      </c>
      <c r="Z72" s="115">
        <v>0</v>
      </c>
      <c r="AA72" s="110">
        <v>0</v>
      </c>
      <c r="AB72" s="115">
        <v>0</v>
      </c>
      <c r="AC72" s="110">
        <v>0</v>
      </c>
      <c r="AD72" s="115">
        <v>0</v>
      </c>
      <c r="AE72" s="110">
        <v>0</v>
      </c>
      <c r="AF72" s="115">
        <v>0</v>
      </c>
      <c r="AG72" s="110">
        <v>1545.8</v>
      </c>
      <c r="AH72" s="115">
        <v>0</v>
      </c>
      <c r="AI72" s="110">
        <v>0</v>
      </c>
      <c r="AJ72" s="115">
        <v>0</v>
      </c>
      <c r="AK72" s="110">
        <v>0</v>
      </c>
      <c r="AL72" s="115">
        <v>0</v>
      </c>
      <c r="AM72" s="110">
        <v>0</v>
      </c>
      <c r="AN72" s="115">
        <v>0</v>
      </c>
      <c r="AO72" s="110">
        <v>0</v>
      </c>
      <c r="AP72" s="115">
        <v>0</v>
      </c>
      <c r="AQ72" s="110">
        <v>0</v>
      </c>
      <c r="AR72" s="115">
        <v>0</v>
      </c>
      <c r="AS72" s="295"/>
      <c r="AT72" s="295"/>
    </row>
    <row r="73" spans="1:446" s="156" customFormat="1" ht="13.5" customHeight="1" x14ac:dyDescent="0.25">
      <c r="A73" s="298"/>
      <c r="B73" s="211"/>
      <c r="C73" s="293"/>
      <c r="D73" s="307"/>
      <c r="E73" s="153" t="s">
        <v>57</v>
      </c>
      <c r="F73" s="115">
        <f>I73+L73+O73+R73+U73+X73+AA73+AD73+AG73+AJ73+AM73+AP73</f>
        <v>16499.599999999999</v>
      </c>
      <c r="G73" s="110">
        <f>J73+M73+P73+S73+V73+Y73+AB73+AE73+AH73+AK73+AN73+AQ73</f>
        <v>9285.0999999999985</v>
      </c>
      <c r="H73" s="115">
        <f>G73/F73*100</f>
        <v>56.2746975684259</v>
      </c>
      <c r="I73" s="110">
        <v>0</v>
      </c>
      <c r="J73" s="115">
        <v>0</v>
      </c>
      <c r="K73" s="110">
        <v>0</v>
      </c>
      <c r="L73" s="115">
        <v>0</v>
      </c>
      <c r="M73" s="110">
        <v>0</v>
      </c>
      <c r="N73" s="115">
        <v>0</v>
      </c>
      <c r="O73" s="110">
        <v>0</v>
      </c>
      <c r="P73" s="115">
        <v>0</v>
      </c>
      <c r="Q73" s="110">
        <v>0</v>
      </c>
      <c r="R73" s="115">
        <v>0</v>
      </c>
      <c r="S73" s="110">
        <v>0</v>
      </c>
      <c r="T73" s="115">
        <v>0</v>
      </c>
      <c r="U73" s="110">
        <v>0</v>
      </c>
      <c r="V73" s="115">
        <v>0</v>
      </c>
      <c r="W73" s="110">
        <v>0</v>
      </c>
      <c r="X73" s="115">
        <v>25</v>
      </c>
      <c r="Y73" s="110">
        <v>25</v>
      </c>
      <c r="Z73" s="115">
        <v>100</v>
      </c>
      <c r="AA73" s="110">
        <v>1655.2</v>
      </c>
      <c r="AB73" s="115">
        <v>1655.2</v>
      </c>
      <c r="AC73" s="110">
        <v>100</v>
      </c>
      <c r="AD73" s="115">
        <v>2199.1999999999998</v>
      </c>
      <c r="AE73" s="110">
        <v>2199.1999999999998</v>
      </c>
      <c r="AF73" s="115">
        <v>100</v>
      </c>
      <c r="AG73" s="110">
        <v>12004.7</v>
      </c>
      <c r="AH73" s="115">
        <v>5405.7</v>
      </c>
      <c r="AI73" s="110">
        <f>AH73/AG73*100</f>
        <v>45.029863303539443</v>
      </c>
      <c r="AJ73" s="115">
        <v>0</v>
      </c>
      <c r="AK73" s="110">
        <v>0</v>
      </c>
      <c r="AL73" s="115">
        <v>0</v>
      </c>
      <c r="AM73" s="110">
        <v>0</v>
      </c>
      <c r="AN73" s="115">
        <v>0</v>
      </c>
      <c r="AO73" s="110">
        <v>0</v>
      </c>
      <c r="AP73" s="115">
        <v>615.5</v>
      </c>
      <c r="AQ73" s="110">
        <v>0</v>
      </c>
      <c r="AR73" s="115">
        <v>0</v>
      </c>
      <c r="AS73" s="211"/>
      <c r="AT73" s="211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39"/>
      <c r="BY73" s="139"/>
      <c r="BZ73" s="139"/>
      <c r="CA73" s="139"/>
      <c r="CB73" s="139"/>
      <c r="CC73" s="139"/>
      <c r="CD73" s="139"/>
      <c r="CE73" s="139"/>
      <c r="CF73" s="139"/>
      <c r="CG73" s="139"/>
      <c r="CH73" s="139"/>
      <c r="CI73" s="139"/>
      <c r="CJ73" s="139"/>
      <c r="CK73" s="139"/>
      <c r="CL73" s="139"/>
      <c r="CM73" s="139"/>
      <c r="CN73" s="139"/>
      <c r="CO73" s="139"/>
      <c r="CP73" s="139"/>
      <c r="CQ73" s="139"/>
      <c r="CR73" s="139"/>
      <c r="CS73" s="139"/>
      <c r="CT73" s="139"/>
      <c r="CU73" s="139"/>
      <c r="CV73" s="139"/>
      <c r="CW73" s="139"/>
      <c r="CX73" s="139"/>
      <c r="CY73" s="139"/>
      <c r="CZ73" s="139"/>
      <c r="DA73" s="139"/>
      <c r="DB73" s="139"/>
      <c r="DC73" s="139"/>
      <c r="DD73" s="139"/>
      <c r="DE73" s="139"/>
      <c r="DF73" s="139"/>
      <c r="DG73" s="139"/>
      <c r="DH73" s="139"/>
      <c r="DI73" s="139"/>
      <c r="DJ73" s="139"/>
      <c r="DK73" s="139"/>
      <c r="DL73" s="139"/>
      <c r="DM73" s="139"/>
      <c r="DN73" s="139"/>
      <c r="DO73" s="139"/>
      <c r="DP73" s="139"/>
      <c r="DQ73" s="139"/>
      <c r="DR73" s="139"/>
      <c r="DS73" s="139"/>
      <c r="DT73" s="139"/>
      <c r="DU73" s="139"/>
      <c r="DV73" s="139"/>
      <c r="DW73" s="139"/>
      <c r="DX73" s="139"/>
      <c r="DY73" s="139"/>
      <c r="DZ73" s="139"/>
      <c r="EA73" s="139"/>
      <c r="EB73" s="139"/>
      <c r="EC73" s="139"/>
      <c r="ED73" s="139"/>
      <c r="EE73" s="139"/>
      <c r="EF73" s="139"/>
      <c r="EG73" s="139"/>
      <c r="EH73" s="139"/>
      <c r="EI73" s="139"/>
      <c r="EJ73" s="139"/>
      <c r="EK73" s="139"/>
      <c r="EL73" s="139"/>
      <c r="EM73" s="139"/>
      <c r="EN73" s="139"/>
      <c r="EO73" s="139"/>
      <c r="EP73" s="139"/>
      <c r="EQ73" s="139"/>
      <c r="ER73" s="139"/>
      <c r="ES73" s="139"/>
      <c r="ET73" s="139"/>
      <c r="EU73" s="139"/>
      <c r="EV73" s="139"/>
      <c r="EW73" s="139"/>
      <c r="EX73" s="139"/>
      <c r="EY73" s="139"/>
      <c r="EZ73" s="139"/>
      <c r="FA73" s="139"/>
      <c r="FB73" s="139"/>
      <c r="FC73" s="139"/>
      <c r="FD73" s="139"/>
      <c r="FE73" s="139"/>
      <c r="FF73" s="139"/>
      <c r="FG73" s="139"/>
      <c r="FH73" s="139"/>
      <c r="FI73" s="139"/>
      <c r="FJ73" s="139"/>
      <c r="FK73" s="139"/>
      <c r="FL73" s="139"/>
      <c r="FM73" s="139"/>
      <c r="FN73" s="139"/>
      <c r="FO73" s="139"/>
      <c r="FP73" s="139"/>
      <c r="FQ73" s="139"/>
      <c r="FR73" s="139"/>
      <c r="FS73" s="139"/>
      <c r="FT73" s="139"/>
      <c r="FU73" s="139"/>
      <c r="FV73" s="139"/>
      <c r="FW73" s="139"/>
      <c r="FX73" s="139"/>
      <c r="FY73" s="139"/>
      <c r="FZ73" s="139"/>
      <c r="GA73" s="139"/>
      <c r="GB73" s="139"/>
      <c r="GC73" s="139"/>
      <c r="GD73" s="139"/>
      <c r="GE73" s="139"/>
      <c r="GF73" s="139"/>
      <c r="GG73" s="139"/>
      <c r="GH73" s="139"/>
      <c r="GI73" s="139"/>
      <c r="GJ73" s="139"/>
      <c r="GK73" s="139"/>
      <c r="GL73" s="139"/>
      <c r="GM73" s="139"/>
      <c r="GN73" s="139"/>
      <c r="GO73" s="139"/>
      <c r="GP73" s="139"/>
      <c r="GQ73" s="139"/>
      <c r="GR73" s="139"/>
      <c r="GS73" s="139"/>
      <c r="GT73" s="139"/>
      <c r="GU73" s="139"/>
      <c r="GV73" s="139"/>
      <c r="GW73" s="139"/>
      <c r="GX73" s="139"/>
      <c r="GY73" s="139"/>
      <c r="GZ73" s="139"/>
      <c r="HA73" s="139"/>
      <c r="HB73" s="139"/>
      <c r="HC73" s="139"/>
      <c r="HD73" s="139"/>
      <c r="HE73" s="139"/>
      <c r="HF73" s="139"/>
      <c r="HG73" s="139"/>
      <c r="HH73" s="139"/>
      <c r="HI73" s="139"/>
      <c r="HJ73" s="139"/>
      <c r="HK73" s="139"/>
      <c r="HL73" s="139"/>
      <c r="HM73" s="139"/>
      <c r="HN73" s="139"/>
      <c r="HO73" s="139"/>
      <c r="HP73" s="139"/>
      <c r="HQ73" s="139"/>
      <c r="HR73" s="139"/>
      <c r="HS73" s="139"/>
      <c r="HT73" s="139"/>
      <c r="HU73" s="139"/>
      <c r="HV73" s="139"/>
      <c r="HW73" s="139"/>
      <c r="HX73" s="139"/>
      <c r="HY73" s="139"/>
      <c r="HZ73" s="139"/>
      <c r="IA73" s="139"/>
      <c r="IB73" s="139"/>
      <c r="IC73" s="139"/>
      <c r="ID73" s="139"/>
      <c r="IE73" s="139"/>
      <c r="IF73" s="139"/>
      <c r="IG73" s="139"/>
      <c r="IH73" s="139"/>
      <c r="II73" s="139"/>
      <c r="IJ73" s="139"/>
      <c r="IK73" s="139"/>
      <c r="IL73" s="139"/>
      <c r="IM73" s="139"/>
      <c r="IN73" s="139"/>
      <c r="IO73" s="139"/>
      <c r="IP73" s="139"/>
      <c r="IQ73" s="139"/>
      <c r="IR73" s="139"/>
      <c r="IS73" s="139"/>
      <c r="IT73" s="139"/>
      <c r="IU73" s="139"/>
      <c r="IV73" s="139"/>
      <c r="IW73" s="139"/>
      <c r="IX73" s="139"/>
      <c r="IY73" s="139"/>
      <c r="IZ73" s="139"/>
      <c r="JA73" s="139"/>
      <c r="JB73" s="139"/>
      <c r="JC73" s="139"/>
      <c r="JD73" s="139"/>
      <c r="JE73" s="139"/>
      <c r="JF73" s="139"/>
      <c r="JG73" s="139"/>
      <c r="JH73" s="139"/>
      <c r="JI73" s="139"/>
      <c r="JJ73" s="139"/>
      <c r="JK73" s="139"/>
      <c r="JL73" s="139"/>
      <c r="JM73" s="139"/>
      <c r="JN73" s="139"/>
      <c r="JO73" s="139"/>
      <c r="JP73" s="139"/>
      <c r="JQ73" s="139"/>
      <c r="JR73" s="139"/>
      <c r="JS73" s="139"/>
      <c r="JT73" s="139"/>
      <c r="JU73" s="139"/>
      <c r="JV73" s="139"/>
      <c r="JW73" s="139"/>
      <c r="JX73" s="139"/>
      <c r="JY73" s="139"/>
      <c r="JZ73" s="139"/>
      <c r="KA73" s="139"/>
      <c r="KB73" s="139"/>
      <c r="KC73" s="139"/>
      <c r="KD73" s="139"/>
      <c r="KE73" s="139"/>
      <c r="KF73" s="139"/>
      <c r="KG73" s="139"/>
      <c r="KH73" s="139"/>
      <c r="KI73" s="139"/>
      <c r="KJ73" s="139"/>
      <c r="KK73" s="139"/>
      <c r="KL73" s="139"/>
      <c r="KM73" s="139"/>
      <c r="KN73" s="139"/>
      <c r="KO73" s="139"/>
      <c r="KP73" s="139"/>
      <c r="KQ73" s="139"/>
      <c r="KR73" s="139"/>
      <c r="KS73" s="139"/>
      <c r="KT73" s="139"/>
      <c r="KU73" s="139"/>
      <c r="KV73" s="139"/>
      <c r="KW73" s="139"/>
      <c r="KX73" s="139"/>
      <c r="KY73" s="139"/>
      <c r="KZ73" s="139"/>
      <c r="LA73" s="139"/>
      <c r="LB73" s="139"/>
      <c r="LC73" s="139"/>
      <c r="LD73" s="139"/>
      <c r="LE73" s="139"/>
      <c r="LF73" s="139"/>
      <c r="LG73" s="139"/>
      <c r="LH73" s="139"/>
      <c r="LI73" s="139"/>
      <c r="LJ73" s="139"/>
      <c r="LK73" s="139"/>
      <c r="LL73" s="139"/>
      <c r="LM73" s="139"/>
      <c r="LN73" s="139"/>
      <c r="LO73" s="139"/>
      <c r="LP73" s="139"/>
      <c r="LQ73" s="139"/>
      <c r="LR73" s="139"/>
      <c r="LS73" s="139"/>
      <c r="LT73" s="139"/>
      <c r="LU73" s="139"/>
      <c r="LV73" s="139"/>
      <c r="LW73" s="139"/>
      <c r="LX73" s="139"/>
      <c r="LY73" s="139"/>
      <c r="LZ73" s="139"/>
      <c r="MA73" s="139"/>
      <c r="MB73" s="139"/>
      <c r="MC73" s="139"/>
      <c r="MD73" s="139"/>
      <c r="ME73" s="139"/>
      <c r="MF73" s="139"/>
      <c r="MG73" s="139"/>
      <c r="MH73" s="139"/>
      <c r="MI73" s="139"/>
      <c r="MJ73" s="139"/>
      <c r="MK73" s="139"/>
      <c r="ML73" s="139"/>
      <c r="MM73" s="139"/>
      <c r="MN73" s="139"/>
      <c r="MO73" s="139"/>
      <c r="MP73" s="139"/>
      <c r="MQ73" s="139"/>
      <c r="MR73" s="139"/>
      <c r="MS73" s="139"/>
      <c r="MT73" s="139"/>
      <c r="MU73" s="139"/>
      <c r="MV73" s="139"/>
      <c r="MW73" s="139"/>
      <c r="MX73" s="139"/>
      <c r="MY73" s="139"/>
      <c r="MZ73" s="139"/>
      <c r="NA73" s="139"/>
      <c r="NB73" s="139"/>
      <c r="NC73" s="139"/>
      <c r="ND73" s="139"/>
      <c r="NE73" s="139"/>
      <c r="NF73" s="139"/>
      <c r="NG73" s="139"/>
      <c r="NH73" s="139"/>
      <c r="NI73" s="139"/>
      <c r="NJ73" s="139"/>
      <c r="NK73" s="139"/>
      <c r="NL73" s="139"/>
      <c r="NM73" s="139"/>
      <c r="NN73" s="139"/>
      <c r="NO73" s="139"/>
      <c r="NP73" s="139"/>
      <c r="NQ73" s="139"/>
      <c r="NR73" s="139"/>
      <c r="NS73" s="139"/>
      <c r="NT73" s="139"/>
      <c r="NU73" s="139"/>
      <c r="NV73" s="139"/>
      <c r="NW73" s="139"/>
      <c r="NX73" s="139"/>
      <c r="NY73" s="139"/>
      <c r="NZ73" s="139"/>
      <c r="OA73" s="139"/>
      <c r="OB73" s="139"/>
      <c r="OC73" s="139"/>
      <c r="OD73" s="139"/>
      <c r="OE73" s="139"/>
      <c r="OF73" s="139"/>
      <c r="OG73" s="139"/>
      <c r="OH73" s="139"/>
      <c r="OI73" s="139"/>
      <c r="OJ73" s="139"/>
      <c r="OK73" s="139"/>
      <c r="OL73" s="139"/>
      <c r="OM73" s="139"/>
      <c r="ON73" s="139"/>
      <c r="OO73" s="139"/>
      <c r="OP73" s="139"/>
      <c r="OQ73" s="139"/>
      <c r="OR73" s="139"/>
      <c r="OS73" s="139"/>
      <c r="OT73" s="139"/>
      <c r="OU73" s="139"/>
      <c r="OV73" s="139"/>
      <c r="OW73" s="139"/>
      <c r="OX73" s="139"/>
      <c r="OY73" s="139"/>
      <c r="OZ73" s="139"/>
      <c r="PA73" s="139"/>
      <c r="PB73" s="139"/>
      <c r="PC73" s="139"/>
      <c r="PD73" s="139"/>
      <c r="PE73" s="139"/>
      <c r="PF73" s="139"/>
      <c r="PG73" s="139"/>
      <c r="PH73" s="139"/>
      <c r="PI73" s="139"/>
      <c r="PJ73" s="139"/>
      <c r="PK73" s="139"/>
      <c r="PL73" s="139"/>
      <c r="PM73" s="139"/>
      <c r="PN73" s="139"/>
      <c r="PO73" s="139"/>
      <c r="PP73" s="139"/>
      <c r="PQ73" s="139"/>
      <c r="PR73" s="139"/>
      <c r="PS73" s="139"/>
      <c r="PT73" s="139"/>
      <c r="PU73" s="139"/>
      <c r="PV73" s="139"/>
      <c r="PW73" s="139"/>
      <c r="PX73" s="139"/>
      <c r="PY73" s="139"/>
      <c r="PZ73" s="139"/>
      <c r="QA73" s="139"/>
      <c r="QB73" s="139"/>
      <c r="QC73" s="139"/>
      <c r="QD73" s="139"/>
    </row>
    <row r="74" spans="1:446" ht="12.75" customHeight="1" x14ac:dyDescent="0.25">
      <c r="A74" s="296" t="s">
        <v>115</v>
      </c>
      <c r="B74" s="210" t="s">
        <v>102</v>
      </c>
      <c r="C74" s="292" t="s">
        <v>41</v>
      </c>
      <c r="D74" s="305" t="s">
        <v>55</v>
      </c>
      <c r="E74" s="153" t="s">
        <v>56</v>
      </c>
      <c r="F74" s="115">
        <f t="shared" ref="F74:F75" si="14">I74+L74+O74+R74+U74+X74+AA74+AD74+AG74+AJ74+AM74+AP74</f>
        <v>26.8</v>
      </c>
      <c r="G74" s="110">
        <f t="shared" ref="G74:G75" si="15">J74+M74+P74+S74+V74+Y74+AB74+AE74+AH74+AK74+AN74+AQ74</f>
        <v>26.8</v>
      </c>
      <c r="H74" s="152">
        <f t="shared" ref="H74:H75" si="16">G74/F74*100</f>
        <v>100</v>
      </c>
      <c r="I74" s="110">
        <v>0</v>
      </c>
      <c r="J74" s="115">
        <v>0</v>
      </c>
      <c r="K74" s="110">
        <v>0</v>
      </c>
      <c r="L74" s="115">
        <v>0</v>
      </c>
      <c r="M74" s="110">
        <v>0</v>
      </c>
      <c r="N74" s="115">
        <v>0</v>
      </c>
      <c r="O74" s="110">
        <v>0</v>
      </c>
      <c r="P74" s="115">
        <v>0</v>
      </c>
      <c r="Q74" s="110">
        <v>0</v>
      </c>
      <c r="R74" s="115">
        <v>0</v>
      </c>
      <c r="S74" s="110">
        <v>0</v>
      </c>
      <c r="T74" s="115">
        <v>0</v>
      </c>
      <c r="U74" s="115">
        <v>0</v>
      </c>
      <c r="V74" s="115">
        <v>0</v>
      </c>
      <c r="W74" s="110">
        <v>0</v>
      </c>
      <c r="X74" s="115">
        <v>26.1</v>
      </c>
      <c r="Y74" s="110">
        <v>0</v>
      </c>
      <c r="Z74" s="115">
        <v>0</v>
      </c>
      <c r="AA74" s="115">
        <v>0</v>
      </c>
      <c r="AB74" s="115">
        <v>0</v>
      </c>
      <c r="AC74" s="110">
        <v>0</v>
      </c>
      <c r="AD74" s="115">
        <v>0.7</v>
      </c>
      <c r="AE74" s="110">
        <v>26.8</v>
      </c>
      <c r="AF74" s="115">
        <f>AE74/AD74*100</f>
        <v>3828.5714285714294</v>
      </c>
      <c r="AG74" s="115">
        <v>0</v>
      </c>
      <c r="AH74" s="115">
        <v>0</v>
      </c>
      <c r="AI74" s="110">
        <v>0</v>
      </c>
      <c r="AJ74" s="115">
        <v>0</v>
      </c>
      <c r="AK74" s="110">
        <v>0</v>
      </c>
      <c r="AL74" s="115">
        <v>0</v>
      </c>
      <c r="AM74" s="115">
        <v>0</v>
      </c>
      <c r="AN74" s="115">
        <v>0</v>
      </c>
      <c r="AO74" s="110">
        <v>0</v>
      </c>
      <c r="AP74" s="115">
        <v>0</v>
      </c>
      <c r="AQ74" s="110">
        <v>0</v>
      </c>
      <c r="AR74" s="115">
        <v>0</v>
      </c>
      <c r="AS74" s="147"/>
      <c r="AT74" s="151"/>
    </row>
    <row r="75" spans="1:446" ht="39.75" customHeight="1" x14ac:dyDescent="0.25">
      <c r="A75" s="313"/>
      <c r="B75" s="314"/>
      <c r="C75" s="315"/>
      <c r="D75" s="316"/>
      <c r="E75" s="153" t="s">
        <v>57</v>
      </c>
      <c r="F75" s="115">
        <f t="shared" si="14"/>
        <v>26.8</v>
      </c>
      <c r="G75" s="110">
        <f t="shared" si="15"/>
        <v>26.8</v>
      </c>
      <c r="H75" s="152">
        <f t="shared" si="16"/>
        <v>100</v>
      </c>
      <c r="I75" s="110">
        <v>0</v>
      </c>
      <c r="J75" s="115">
        <v>0</v>
      </c>
      <c r="K75" s="110">
        <v>0</v>
      </c>
      <c r="L75" s="115">
        <v>0</v>
      </c>
      <c r="M75" s="110">
        <v>0</v>
      </c>
      <c r="N75" s="115">
        <v>0</v>
      </c>
      <c r="O75" s="110">
        <v>0</v>
      </c>
      <c r="P75" s="115">
        <v>0</v>
      </c>
      <c r="Q75" s="110">
        <v>0</v>
      </c>
      <c r="R75" s="115">
        <v>0</v>
      </c>
      <c r="S75" s="110">
        <v>0</v>
      </c>
      <c r="T75" s="115">
        <v>0</v>
      </c>
      <c r="U75" s="115">
        <v>0</v>
      </c>
      <c r="V75" s="115">
        <v>0</v>
      </c>
      <c r="W75" s="110">
        <v>0</v>
      </c>
      <c r="X75" s="115">
        <v>26.1</v>
      </c>
      <c r="Y75" s="110">
        <v>0</v>
      </c>
      <c r="Z75" s="115">
        <v>0</v>
      </c>
      <c r="AA75" s="115">
        <v>0</v>
      </c>
      <c r="AB75" s="115">
        <v>0</v>
      </c>
      <c r="AC75" s="110">
        <v>0</v>
      </c>
      <c r="AD75" s="115">
        <v>0.7</v>
      </c>
      <c r="AE75" s="110">
        <v>26.8</v>
      </c>
      <c r="AF75" s="115">
        <f>AE75/AD75*100</f>
        <v>3828.5714285714294</v>
      </c>
      <c r="AG75" s="115">
        <v>0</v>
      </c>
      <c r="AH75" s="115">
        <v>0</v>
      </c>
      <c r="AI75" s="110">
        <v>0</v>
      </c>
      <c r="AJ75" s="115">
        <v>0</v>
      </c>
      <c r="AK75" s="110">
        <v>0</v>
      </c>
      <c r="AL75" s="115">
        <v>0</v>
      </c>
      <c r="AM75" s="115">
        <v>0</v>
      </c>
      <c r="AN75" s="115">
        <v>0</v>
      </c>
      <c r="AO75" s="110">
        <v>0</v>
      </c>
      <c r="AP75" s="115">
        <v>0</v>
      </c>
      <c r="AQ75" s="110">
        <v>0</v>
      </c>
      <c r="AR75" s="115">
        <v>0</v>
      </c>
      <c r="AS75" s="147" t="s">
        <v>148</v>
      </c>
      <c r="AT75" s="151"/>
    </row>
    <row r="76" spans="1:446" ht="23.25" customHeight="1" x14ac:dyDescent="0.25">
      <c r="A76" s="317" t="s">
        <v>116</v>
      </c>
      <c r="B76" s="323" t="s">
        <v>110</v>
      </c>
      <c r="C76" s="323" t="s">
        <v>117</v>
      </c>
      <c r="D76" s="148"/>
      <c r="E76" s="153" t="s">
        <v>56</v>
      </c>
      <c r="F76" s="115">
        <f t="shared" ref="F76:G81" si="17">I76+L76+O76+R76+U76+X76+AA76+AD76+AG76+AJ76+AM76+AP76</f>
        <v>160</v>
      </c>
      <c r="G76" s="115">
        <f t="shared" si="17"/>
        <v>151.1</v>
      </c>
      <c r="H76" s="152">
        <f t="shared" ref="H76:H81" si="18">G76/F76*100</f>
        <v>94.4375</v>
      </c>
      <c r="I76" s="115">
        <v>0</v>
      </c>
      <c r="J76" s="115">
        <v>0</v>
      </c>
      <c r="K76" s="115">
        <v>0</v>
      </c>
      <c r="L76" s="115">
        <v>0</v>
      </c>
      <c r="M76" s="115">
        <v>0</v>
      </c>
      <c r="N76" s="115">
        <v>0</v>
      </c>
      <c r="O76" s="115">
        <v>0</v>
      </c>
      <c r="P76" s="115">
        <v>0</v>
      </c>
      <c r="Q76" s="115">
        <v>0</v>
      </c>
      <c r="R76" s="115">
        <v>0</v>
      </c>
      <c r="S76" s="115">
        <v>0</v>
      </c>
      <c r="T76" s="110">
        <v>0</v>
      </c>
      <c r="U76" s="115">
        <v>0</v>
      </c>
      <c r="V76" s="115">
        <v>0</v>
      </c>
      <c r="W76" s="115">
        <v>0</v>
      </c>
      <c r="X76" s="115">
        <v>0</v>
      </c>
      <c r="Y76" s="115">
        <v>0</v>
      </c>
      <c r="Z76" s="110">
        <v>0</v>
      </c>
      <c r="AA76" s="115">
        <v>0</v>
      </c>
      <c r="AB76" s="115">
        <v>0</v>
      </c>
      <c r="AC76" s="115">
        <v>0</v>
      </c>
      <c r="AD76" s="110">
        <v>0</v>
      </c>
      <c r="AE76" s="115">
        <v>0</v>
      </c>
      <c r="AF76" s="110">
        <v>0</v>
      </c>
      <c r="AG76" s="115">
        <v>160</v>
      </c>
      <c r="AH76" s="110">
        <f>AH78+AH80</f>
        <v>151.1</v>
      </c>
      <c r="AI76" s="115">
        <f>AH76/AG76*100</f>
        <v>94.4375</v>
      </c>
      <c r="AJ76" s="110">
        <v>0</v>
      </c>
      <c r="AK76" s="115">
        <v>0</v>
      </c>
      <c r="AL76" s="110">
        <v>0</v>
      </c>
      <c r="AM76" s="115">
        <v>0</v>
      </c>
      <c r="AN76" s="110">
        <v>0</v>
      </c>
      <c r="AO76" s="115">
        <v>0</v>
      </c>
      <c r="AP76" s="110">
        <v>0</v>
      </c>
      <c r="AQ76" s="115">
        <v>0</v>
      </c>
      <c r="AR76" s="110">
        <v>0</v>
      </c>
      <c r="AS76" s="147"/>
      <c r="AT76" s="151"/>
    </row>
    <row r="77" spans="1:446" ht="44.25" customHeight="1" x14ac:dyDescent="0.25">
      <c r="A77" s="318"/>
      <c r="B77" s="315"/>
      <c r="C77" s="315"/>
      <c r="D77" s="148"/>
      <c r="E77" s="153" t="s">
        <v>57</v>
      </c>
      <c r="F77" s="115">
        <f t="shared" si="17"/>
        <v>160</v>
      </c>
      <c r="G77" s="115">
        <f t="shared" si="17"/>
        <v>151.1</v>
      </c>
      <c r="H77" s="152">
        <f t="shared" si="18"/>
        <v>94.4375</v>
      </c>
      <c r="I77" s="115">
        <v>0</v>
      </c>
      <c r="J77" s="115">
        <v>0</v>
      </c>
      <c r="K77" s="115">
        <v>0</v>
      </c>
      <c r="L77" s="115">
        <v>0</v>
      </c>
      <c r="M77" s="115">
        <v>0</v>
      </c>
      <c r="N77" s="115">
        <v>0</v>
      </c>
      <c r="O77" s="115">
        <v>0</v>
      </c>
      <c r="P77" s="115">
        <v>0</v>
      </c>
      <c r="Q77" s="115">
        <v>0</v>
      </c>
      <c r="R77" s="115">
        <v>0</v>
      </c>
      <c r="S77" s="115">
        <v>0</v>
      </c>
      <c r="T77" s="110">
        <v>0</v>
      </c>
      <c r="U77" s="115">
        <v>0</v>
      </c>
      <c r="V77" s="115">
        <v>0</v>
      </c>
      <c r="W77" s="110">
        <v>0</v>
      </c>
      <c r="X77" s="115">
        <v>0</v>
      </c>
      <c r="Y77" s="110">
        <v>0</v>
      </c>
      <c r="Z77" s="115">
        <v>0</v>
      </c>
      <c r="AA77" s="115">
        <v>0</v>
      </c>
      <c r="AB77" s="110">
        <v>0</v>
      </c>
      <c r="AC77" s="115">
        <v>0</v>
      </c>
      <c r="AD77" s="110">
        <v>0</v>
      </c>
      <c r="AE77" s="115">
        <v>0</v>
      </c>
      <c r="AF77" s="110">
        <v>0</v>
      </c>
      <c r="AG77" s="115">
        <v>160</v>
      </c>
      <c r="AH77" s="110">
        <f>AH79+AH81</f>
        <v>151.1</v>
      </c>
      <c r="AI77" s="115">
        <f>AH77/AG77*100</f>
        <v>94.4375</v>
      </c>
      <c r="AJ77" s="110">
        <v>0</v>
      </c>
      <c r="AK77" s="115">
        <v>0</v>
      </c>
      <c r="AL77" s="110">
        <v>0</v>
      </c>
      <c r="AM77" s="115">
        <v>0</v>
      </c>
      <c r="AN77" s="110">
        <v>0</v>
      </c>
      <c r="AO77" s="115">
        <v>0</v>
      </c>
      <c r="AP77" s="110">
        <v>0</v>
      </c>
      <c r="AQ77" s="115">
        <v>0</v>
      </c>
      <c r="AR77" s="110">
        <v>0</v>
      </c>
      <c r="AS77" s="147"/>
      <c r="AT77" s="151"/>
    </row>
    <row r="78" spans="1:446" ht="15.75" customHeight="1" x14ac:dyDescent="0.25">
      <c r="A78" s="317" t="s">
        <v>118</v>
      </c>
      <c r="B78" s="323" t="s">
        <v>120</v>
      </c>
      <c r="C78" s="323" t="s">
        <v>109</v>
      </c>
      <c r="D78" s="324"/>
      <c r="E78" s="153" t="s">
        <v>56</v>
      </c>
      <c r="F78" s="149">
        <f t="shared" si="17"/>
        <v>100</v>
      </c>
      <c r="G78" s="115">
        <f t="shared" si="17"/>
        <v>91.1</v>
      </c>
      <c r="H78" s="150">
        <f t="shared" si="18"/>
        <v>91.1</v>
      </c>
      <c r="I78" s="115">
        <v>0</v>
      </c>
      <c r="J78" s="110">
        <v>0</v>
      </c>
      <c r="K78" s="115">
        <v>0</v>
      </c>
      <c r="L78" s="110">
        <v>0</v>
      </c>
      <c r="M78" s="115">
        <v>0</v>
      </c>
      <c r="N78" s="110">
        <v>0</v>
      </c>
      <c r="O78" s="115">
        <v>0</v>
      </c>
      <c r="P78" s="110">
        <v>0</v>
      </c>
      <c r="Q78" s="115">
        <v>0</v>
      </c>
      <c r="R78" s="110">
        <v>0</v>
      </c>
      <c r="S78" s="115">
        <v>0</v>
      </c>
      <c r="T78" s="110">
        <v>0</v>
      </c>
      <c r="U78" s="115">
        <v>0</v>
      </c>
      <c r="V78" s="110">
        <v>0</v>
      </c>
      <c r="W78" s="115">
        <v>0</v>
      </c>
      <c r="X78" s="110">
        <v>0</v>
      </c>
      <c r="Y78" s="115">
        <v>0</v>
      </c>
      <c r="Z78" s="110">
        <v>0</v>
      </c>
      <c r="AA78" s="115">
        <v>0</v>
      </c>
      <c r="AB78" s="110">
        <v>0</v>
      </c>
      <c r="AC78" s="115">
        <v>0</v>
      </c>
      <c r="AD78" s="110">
        <v>0</v>
      </c>
      <c r="AE78" s="115">
        <v>0</v>
      </c>
      <c r="AF78" s="110">
        <v>0</v>
      </c>
      <c r="AG78" s="115">
        <v>100</v>
      </c>
      <c r="AH78" s="110">
        <v>91.1</v>
      </c>
      <c r="AI78" s="115">
        <v>0</v>
      </c>
      <c r="AJ78" s="110">
        <v>0</v>
      </c>
      <c r="AK78" s="115">
        <v>0</v>
      </c>
      <c r="AL78" s="110">
        <v>0</v>
      </c>
      <c r="AM78" s="115">
        <v>0</v>
      </c>
      <c r="AN78" s="110">
        <v>0</v>
      </c>
      <c r="AO78" s="115">
        <v>0</v>
      </c>
      <c r="AP78" s="110">
        <v>0</v>
      </c>
      <c r="AQ78" s="115">
        <v>0</v>
      </c>
      <c r="AR78" s="110">
        <v>0</v>
      </c>
      <c r="AS78" s="147"/>
      <c r="AT78" s="151"/>
    </row>
    <row r="79" spans="1:446" ht="39.75" customHeight="1" x14ac:dyDescent="0.25">
      <c r="A79" s="318"/>
      <c r="B79" s="315"/>
      <c r="C79" s="315"/>
      <c r="D79" s="316"/>
      <c r="E79" s="153" t="s">
        <v>57</v>
      </c>
      <c r="F79" s="149">
        <f t="shared" si="17"/>
        <v>100</v>
      </c>
      <c r="G79" s="115">
        <f t="shared" si="17"/>
        <v>91.1</v>
      </c>
      <c r="H79" s="150">
        <f t="shared" si="18"/>
        <v>91.1</v>
      </c>
      <c r="I79" s="115">
        <v>0</v>
      </c>
      <c r="J79" s="110">
        <v>0</v>
      </c>
      <c r="K79" s="115">
        <v>0</v>
      </c>
      <c r="L79" s="110">
        <v>0</v>
      </c>
      <c r="M79" s="115">
        <v>0</v>
      </c>
      <c r="N79" s="110">
        <v>0</v>
      </c>
      <c r="O79" s="115">
        <v>0</v>
      </c>
      <c r="P79" s="110">
        <v>0</v>
      </c>
      <c r="Q79" s="115">
        <v>0</v>
      </c>
      <c r="R79" s="110">
        <v>0</v>
      </c>
      <c r="S79" s="115">
        <v>0</v>
      </c>
      <c r="T79" s="110">
        <v>0</v>
      </c>
      <c r="U79" s="115">
        <v>0</v>
      </c>
      <c r="V79" s="110">
        <v>0</v>
      </c>
      <c r="W79" s="115">
        <v>0</v>
      </c>
      <c r="X79" s="110">
        <v>0</v>
      </c>
      <c r="Y79" s="115">
        <v>0</v>
      </c>
      <c r="Z79" s="110">
        <v>0</v>
      </c>
      <c r="AA79" s="115">
        <v>0</v>
      </c>
      <c r="AB79" s="110">
        <v>0</v>
      </c>
      <c r="AC79" s="115">
        <v>0</v>
      </c>
      <c r="AD79" s="110">
        <v>0</v>
      </c>
      <c r="AE79" s="115">
        <v>0</v>
      </c>
      <c r="AF79" s="110">
        <v>0</v>
      </c>
      <c r="AG79" s="115">
        <v>100</v>
      </c>
      <c r="AH79" s="110">
        <v>91.1</v>
      </c>
      <c r="AI79" s="115">
        <v>0</v>
      </c>
      <c r="AJ79" s="110">
        <v>0</v>
      </c>
      <c r="AK79" s="115">
        <v>0</v>
      </c>
      <c r="AL79" s="110">
        <v>0</v>
      </c>
      <c r="AM79" s="115">
        <v>0</v>
      </c>
      <c r="AN79" s="110">
        <v>0</v>
      </c>
      <c r="AO79" s="115">
        <v>0</v>
      </c>
      <c r="AP79" s="110">
        <v>0</v>
      </c>
      <c r="AQ79" s="115">
        <v>0</v>
      </c>
      <c r="AR79" s="110">
        <v>0</v>
      </c>
      <c r="AS79" s="147" t="s">
        <v>153</v>
      </c>
      <c r="AT79" s="151"/>
    </row>
    <row r="80" spans="1:446" ht="14.25" customHeight="1" x14ac:dyDescent="0.25">
      <c r="A80" s="317" t="s">
        <v>119</v>
      </c>
      <c r="B80" s="321" t="s">
        <v>121</v>
      </c>
      <c r="C80" s="292" t="s">
        <v>66</v>
      </c>
      <c r="D80" s="148"/>
      <c r="E80" s="153" t="s">
        <v>56</v>
      </c>
      <c r="F80" s="149">
        <f t="shared" si="17"/>
        <v>60</v>
      </c>
      <c r="G80" s="115">
        <f t="shared" si="17"/>
        <v>60</v>
      </c>
      <c r="H80" s="150">
        <f t="shared" si="18"/>
        <v>100</v>
      </c>
      <c r="I80" s="115">
        <v>0</v>
      </c>
      <c r="J80" s="110">
        <v>0</v>
      </c>
      <c r="K80" s="115">
        <v>0</v>
      </c>
      <c r="L80" s="110">
        <v>0</v>
      </c>
      <c r="M80" s="115">
        <v>0</v>
      </c>
      <c r="N80" s="110">
        <v>0</v>
      </c>
      <c r="O80" s="115">
        <v>0</v>
      </c>
      <c r="P80" s="110">
        <v>0</v>
      </c>
      <c r="Q80" s="115">
        <v>0</v>
      </c>
      <c r="R80" s="110">
        <v>0</v>
      </c>
      <c r="S80" s="115">
        <v>0</v>
      </c>
      <c r="T80" s="110">
        <v>0</v>
      </c>
      <c r="U80" s="115">
        <v>0</v>
      </c>
      <c r="V80" s="110">
        <v>0</v>
      </c>
      <c r="W80" s="115">
        <v>0</v>
      </c>
      <c r="X80" s="110">
        <v>0</v>
      </c>
      <c r="Y80" s="115">
        <v>0</v>
      </c>
      <c r="Z80" s="110">
        <v>0</v>
      </c>
      <c r="AA80" s="115">
        <v>0</v>
      </c>
      <c r="AB80" s="110">
        <v>0</v>
      </c>
      <c r="AC80" s="115">
        <v>0</v>
      </c>
      <c r="AD80" s="110">
        <v>0</v>
      </c>
      <c r="AE80" s="115">
        <v>0</v>
      </c>
      <c r="AF80" s="110">
        <v>0</v>
      </c>
      <c r="AG80" s="115">
        <v>60</v>
      </c>
      <c r="AH80" s="110">
        <v>60</v>
      </c>
      <c r="AI80" s="115">
        <f>AH80/AG80*100</f>
        <v>100</v>
      </c>
      <c r="AJ80" s="110">
        <v>0</v>
      </c>
      <c r="AK80" s="115">
        <v>0</v>
      </c>
      <c r="AL80" s="110">
        <v>0</v>
      </c>
      <c r="AM80" s="115">
        <v>0</v>
      </c>
      <c r="AN80" s="110">
        <v>0</v>
      </c>
      <c r="AO80" s="115">
        <v>0</v>
      </c>
      <c r="AP80" s="110">
        <v>0</v>
      </c>
      <c r="AQ80" s="115">
        <v>0</v>
      </c>
      <c r="AR80" s="110">
        <v>0</v>
      </c>
      <c r="AS80" s="147"/>
      <c r="AT80" s="151"/>
    </row>
    <row r="81" spans="1:46" ht="43.5" customHeight="1" x14ac:dyDescent="0.25">
      <c r="A81" s="318"/>
      <c r="B81" s="314"/>
      <c r="C81" s="294"/>
      <c r="D81" s="148"/>
      <c r="E81" s="204" t="s">
        <v>57</v>
      </c>
      <c r="F81" s="172">
        <f t="shared" si="17"/>
        <v>60</v>
      </c>
      <c r="G81" s="138">
        <f t="shared" si="17"/>
        <v>60</v>
      </c>
      <c r="H81" s="171">
        <f t="shared" si="18"/>
        <v>100</v>
      </c>
      <c r="I81" s="138">
        <v>0</v>
      </c>
      <c r="J81" s="117">
        <v>0</v>
      </c>
      <c r="K81" s="138">
        <v>0</v>
      </c>
      <c r="L81" s="117">
        <v>0</v>
      </c>
      <c r="M81" s="138">
        <v>0</v>
      </c>
      <c r="N81" s="117">
        <v>0</v>
      </c>
      <c r="O81" s="138">
        <v>0</v>
      </c>
      <c r="P81" s="117">
        <v>0</v>
      </c>
      <c r="Q81" s="138">
        <v>0</v>
      </c>
      <c r="R81" s="117">
        <v>0</v>
      </c>
      <c r="S81" s="138">
        <v>0</v>
      </c>
      <c r="T81" s="117">
        <v>0</v>
      </c>
      <c r="U81" s="138">
        <v>0</v>
      </c>
      <c r="V81" s="117">
        <v>0</v>
      </c>
      <c r="W81" s="138">
        <v>0</v>
      </c>
      <c r="X81" s="117">
        <v>0</v>
      </c>
      <c r="Y81" s="115">
        <v>0</v>
      </c>
      <c r="Z81" s="110">
        <v>0</v>
      </c>
      <c r="AA81" s="115">
        <v>0</v>
      </c>
      <c r="AB81" s="110">
        <v>0</v>
      </c>
      <c r="AC81" s="115">
        <v>0</v>
      </c>
      <c r="AD81" s="110">
        <v>0</v>
      </c>
      <c r="AE81" s="115">
        <v>0</v>
      </c>
      <c r="AF81" s="110">
        <v>0</v>
      </c>
      <c r="AG81" s="115">
        <v>60</v>
      </c>
      <c r="AH81" s="110">
        <v>60</v>
      </c>
      <c r="AI81" s="115">
        <f>AH81/AG81*100</f>
        <v>100</v>
      </c>
      <c r="AJ81" s="110">
        <v>0</v>
      </c>
      <c r="AK81" s="115">
        <v>0</v>
      </c>
      <c r="AL81" s="110">
        <v>0</v>
      </c>
      <c r="AM81" s="115">
        <v>0</v>
      </c>
      <c r="AN81" s="110">
        <v>0</v>
      </c>
      <c r="AO81" s="115">
        <v>0</v>
      </c>
      <c r="AP81" s="110">
        <v>0</v>
      </c>
      <c r="AQ81" s="115">
        <v>0</v>
      </c>
      <c r="AR81" s="110">
        <v>0</v>
      </c>
      <c r="AS81" s="147" t="s">
        <v>152</v>
      </c>
      <c r="AT81" s="151"/>
    </row>
    <row r="82" spans="1:46" ht="13.5" customHeight="1" x14ac:dyDescent="0.25">
      <c r="A82" s="190"/>
      <c r="B82" s="191" t="s">
        <v>137</v>
      </c>
      <c r="C82" s="332" t="s">
        <v>140</v>
      </c>
      <c r="D82" s="333"/>
      <c r="E82" s="333"/>
      <c r="F82" s="333"/>
      <c r="G82" s="333"/>
      <c r="H82" s="333"/>
      <c r="I82" s="333"/>
      <c r="J82" s="333"/>
      <c r="K82" s="333"/>
      <c r="L82" s="333"/>
      <c r="M82" s="333"/>
      <c r="N82" s="333"/>
      <c r="O82" s="333"/>
      <c r="P82" s="333"/>
      <c r="Q82" s="333"/>
      <c r="R82" s="333"/>
      <c r="S82" s="333"/>
      <c r="T82" s="333"/>
      <c r="U82" s="333"/>
      <c r="V82" s="333"/>
      <c r="W82" s="333"/>
      <c r="X82" s="334"/>
      <c r="Y82" s="115"/>
      <c r="Z82" s="110"/>
      <c r="AA82" s="115"/>
      <c r="AB82" s="110"/>
      <c r="AC82" s="115"/>
      <c r="AD82" s="110"/>
      <c r="AE82" s="115"/>
      <c r="AF82" s="110"/>
      <c r="AG82" s="115"/>
      <c r="AH82" s="110"/>
      <c r="AI82" s="115"/>
      <c r="AJ82" s="110"/>
      <c r="AK82" s="115"/>
      <c r="AL82" s="110"/>
      <c r="AM82" s="115"/>
      <c r="AN82" s="110"/>
      <c r="AO82" s="115"/>
      <c r="AP82" s="110"/>
      <c r="AQ82" s="115"/>
      <c r="AR82" s="110"/>
      <c r="AS82" s="147"/>
      <c r="AT82" s="151"/>
    </row>
    <row r="83" spans="1:46" ht="12.75" customHeight="1" x14ac:dyDescent="0.25">
      <c r="A83" s="189"/>
      <c r="B83" s="186" t="s">
        <v>138</v>
      </c>
      <c r="C83" s="332" t="s">
        <v>139</v>
      </c>
      <c r="D83" s="333"/>
      <c r="E83" s="333"/>
      <c r="F83" s="333"/>
      <c r="G83" s="333"/>
      <c r="H83" s="333"/>
      <c r="I83" s="333"/>
      <c r="J83" s="333"/>
      <c r="K83" s="333"/>
      <c r="L83" s="333"/>
      <c r="M83" s="333"/>
      <c r="N83" s="333"/>
      <c r="O83" s="333"/>
      <c r="P83" s="333"/>
      <c r="Q83" s="333"/>
      <c r="R83" s="333"/>
      <c r="S83" s="333"/>
      <c r="T83" s="333"/>
      <c r="U83" s="333"/>
      <c r="V83" s="333"/>
      <c r="W83" s="333"/>
      <c r="X83" s="334"/>
      <c r="Y83" s="115"/>
      <c r="Z83" s="110"/>
      <c r="AA83" s="115"/>
      <c r="AB83" s="110"/>
      <c r="AC83" s="115"/>
      <c r="AD83" s="110"/>
      <c r="AE83" s="115"/>
      <c r="AF83" s="110"/>
      <c r="AG83" s="115"/>
      <c r="AH83" s="110"/>
      <c r="AI83" s="115"/>
      <c r="AJ83" s="110"/>
      <c r="AK83" s="115"/>
      <c r="AL83" s="110"/>
      <c r="AM83" s="115"/>
      <c r="AN83" s="110"/>
      <c r="AO83" s="115"/>
      <c r="AP83" s="110"/>
      <c r="AQ83" s="115"/>
      <c r="AR83" s="110"/>
      <c r="AS83" s="147"/>
      <c r="AT83" s="151"/>
    </row>
    <row r="84" spans="1:46" ht="18.75" customHeight="1" x14ac:dyDescent="0.25">
      <c r="A84" s="292" t="s">
        <v>75</v>
      </c>
      <c r="B84" s="210" t="s">
        <v>96</v>
      </c>
      <c r="C84" s="292" t="s">
        <v>66</v>
      </c>
      <c r="D84" s="305" t="s">
        <v>87</v>
      </c>
      <c r="E84" s="153" t="s">
        <v>56</v>
      </c>
      <c r="F84" s="149">
        <v>100</v>
      </c>
      <c r="G84" s="115">
        <v>0</v>
      </c>
      <c r="H84" s="110">
        <v>0</v>
      </c>
      <c r="I84" s="115">
        <v>0</v>
      </c>
      <c r="J84" s="110">
        <v>0</v>
      </c>
      <c r="K84" s="115">
        <v>0</v>
      </c>
      <c r="L84" s="110">
        <v>0</v>
      </c>
      <c r="M84" s="115">
        <v>0</v>
      </c>
      <c r="N84" s="110">
        <v>0</v>
      </c>
      <c r="O84" s="115">
        <v>0</v>
      </c>
      <c r="P84" s="110">
        <v>0</v>
      </c>
      <c r="Q84" s="115">
        <v>0</v>
      </c>
      <c r="R84" s="110">
        <v>0</v>
      </c>
      <c r="S84" s="115">
        <v>0</v>
      </c>
      <c r="T84" s="110">
        <v>0</v>
      </c>
      <c r="U84" s="115">
        <v>0</v>
      </c>
      <c r="V84" s="110">
        <v>0</v>
      </c>
      <c r="W84" s="115">
        <v>0</v>
      </c>
      <c r="X84" s="110">
        <v>0</v>
      </c>
      <c r="Y84" s="115">
        <v>0</v>
      </c>
      <c r="Z84" s="110">
        <v>0</v>
      </c>
      <c r="AA84" s="115">
        <v>0</v>
      </c>
      <c r="AB84" s="110">
        <v>0</v>
      </c>
      <c r="AC84" s="115">
        <v>0</v>
      </c>
      <c r="AD84" s="110">
        <v>0</v>
      </c>
      <c r="AE84" s="115">
        <v>0</v>
      </c>
      <c r="AF84" s="110">
        <v>0</v>
      </c>
      <c r="AG84" s="115">
        <v>0</v>
      </c>
      <c r="AH84" s="110">
        <v>0</v>
      </c>
      <c r="AI84" s="115">
        <v>0</v>
      </c>
      <c r="AJ84" s="110">
        <v>0</v>
      </c>
      <c r="AK84" s="115">
        <v>0</v>
      </c>
      <c r="AL84" s="110">
        <v>0</v>
      </c>
      <c r="AM84" s="115">
        <v>0</v>
      </c>
      <c r="AN84" s="110">
        <v>0</v>
      </c>
      <c r="AO84" s="115">
        <v>0</v>
      </c>
      <c r="AP84" s="110">
        <v>100</v>
      </c>
      <c r="AQ84" s="115">
        <v>0</v>
      </c>
      <c r="AR84" s="110">
        <v>0</v>
      </c>
      <c r="AS84" s="24"/>
      <c r="AT84" s="21"/>
    </row>
    <row r="85" spans="1:46" ht="75.75" customHeight="1" x14ac:dyDescent="0.25">
      <c r="A85" s="293"/>
      <c r="B85" s="211"/>
      <c r="C85" s="293"/>
      <c r="D85" s="307"/>
      <c r="E85" s="153" t="s">
        <v>57</v>
      </c>
      <c r="F85" s="174">
        <v>100</v>
      </c>
      <c r="G85" s="173">
        <v>0</v>
      </c>
      <c r="H85" s="174">
        <v>0</v>
      </c>
      <c r="I85" s="173">
        <v>0</v>
      </c>
      <c r="J85" s="174">
        <v>0</v>
      </c>
      <c r="K85" s="173">
        <v>0</v>
      </c>
      <c r="L85" s="174">
        <v>0</v>
      </c>
      <c r="M85" s="173">
        <v>0</v>
      </c>
      <c r="N85" s="174">
        <v>0</v>
      </c>
      <c r="O85" s="173">
        <v>0</v>
      </c>
      <c r="P85" s="174">
        <v>0</v>
      </c>
      <c r="Q85" s="173">
        <v>0</v>
      </c>
      <c r="R85" s="174">
        <v>0</v>
      </c>
      <c r="S85" s="173">
        <v>0</v>
      </c>
      <c r="T85" s="174">
        <v>0</v>
      </c>
      <c r="U85" s="173">
        <v>0</v>
      </c>
      <c r="V85" s="174">
        <v>0</v>
      </c>
      <c r="W85" s="173">
        <v>0</v>
      </c>
      <c r="X85" s="174">
        <v>0</v>
      </c>
      <c r="Y85" s="173">
        <v>0</v>
      </c>
      <c r="Z85" s="174">
        <v>0</v>
      </c>
      <c r="AA85" s="173">
        <v>0</v>
      </c>
      <c r="AB85" s="174">
        <v>0</v>
      </c>
      <c r="AC85" s="173">
        <v>0</v>
      </c>
      <c r="AD85" s="174">
        <v>0</v>
      </c>
      <c r="AE85" s="173">
        <v>0</v>
      </c>
      <c r="AF85" s="174">
        <v>0</v>
      </c>
      <c r="AG85" s="173">
        <v>0</v>
      </c>
      <c r="AH85" s="174">
        <v>0</v>
      </c>
      <c r="AI85" s="173">
        <v>0</v>
      </c>
      <c r="AJ85" s="174">
        <v>0</v>
      </c>
      <c r="AK85" s="173">
        <v>0</v>
      </c>
      <c r="AL85" s="174">
        <v>0</v>
      </c>
      <c r="AM85" s="173">
        <v>0</v>
      </c>
      <c r="AN85" s="174">
        <v>0</v>
      </c>
      <c r="AO85" s="173">
        <v>0</v>
      </c>
      <c r="AP85" s="174">
        <v>100</v>
      </c>
      <c r="AQ85" s="173">
        <v>0</v>
      </c>
      <c r="AR85" s="174">
        <v>0</v>
      </c>
      <c r="AS85" s="38"/>
      <c r="AT85" s="33"/>
    </row>
    <row r="86" spans="1:46" ht="18" customHeight="1" x14ac:dyDescent="0.25">
      <c r="A86" s="292" t="s">
        <v>76</v>
      </c>
      <c r="B86" s="210" t="s">
        <v>98</v>
      </c>
      <c r="C86" s="292" t="s">
        <v>66</v>
      </c>
      <c r="D86" s="305" t="s">
        <v>82</v>
      </c>
      <c r="E86" s="153" t="s">
        <v>56</v>
      </c>
      <c r="F86" s="149">
        <v>100</v>
      </c>
      <c r="G86" s="115">
        <v>0</v>
      </c>
      <c r="H86" s="110">
        <v>0</v>
      </c>
      <c r="I86" s="115">
        <v>0</v>
      </c>
      <c r="J86" s="110">
        <v>0</v>
      </c>
      <c r="K86" s="115">
        <v>0</v>
      </c>
      <c r="L86" s="110">
        <v>0</v>
      </c>
      <c r="M86" s="115">
        <v>0</v>
      </c>
      <c r="N86" s="110">
        <v>0</v>
      </c>
      <c r="O86" s="115">
        <v>0</v>
      </c>
      <c r="P86" s="110">
        <v>0</v>
      </c>
      <c r="Q86" s="115">
        <v>0</v>
      </c>
      <c r="R86" s="110">
        <v>0</v>
      </c>
      <c r="S86" s="115">
        <v>0</v>
      </c>
      <c r="T86" s="110">
        <v>0</v>
      </c>
      <c r="U86" s="115">
        <v>0</v>
      </c>
      <c r="V86" s="110">
        <v>0</v>
      </c>
      <c r="W86" s="115">
        <v>0</v>
      </c>
      <c r="X86" s="110">
        <v>0</v>
      </c>
      <c r="Y86" s="115">
        <v>0</v>
      </c>
      <c r="Z86" s="110">
        <v>0</v>
      </c>
      <c r="AA86" s="115">
        <v>0</v>
      </c>
      <c r="AB86" s="110">
        <v>0</v>
      </c>
      <c r="AC86" s="115">
        <v>0</v>
      </c>
      <c r="AD86" s="110">
        <v>0</v>
      </c>
      <c r="AE86" s="115">
        <v>0</v>
      </c>
      <c r="AF86" s="36">
        <v>0</v>
      </c>
      <c r="AG86" s="115">
        <v>0</v>
      </c>
      <c r="AH86" s="110">
        <v>0</v>
      </c>
      <c r="AI86" s="115">
        <v>0</v>
      </c>
      <c r="AJ86" s="110">
        <v>0</v>
      </c>
      <c r="AK86" s="115">
        <v>0</v>
      </c>
      <c r="AL86" s="110">
        <v>0</v>
      </c>
      <c r="AM86" s="115">
        <v>0</v>
      </c>
      <c r="AN86" s="110">
        <v>0</v>
      </c>
      <c r="AO86" s="115">
        <v>0</v>
      </c>
      <c r="AP86" s="110">
        <v>100</v>
      </c>
      <c r="AQ86" s="115">
        <v>0</v>
      </c>
      <c r="AR86" s="36">
        <v>0</v>
      </c>
      <c r="AS86" s="24"/>
      <c r="AT86" s="21"/>
    </row>
    <row r="87" spans="1:46" ht="40.5" customHeight="1" x14ac:dyDescent="0.25">
      <c r="A87" s="293"/>
      <c r="B87" s="211"/>
      <c r="C87" s="293"/>
      <c r="D87" s="307"/>
      <c r="E87" s="153" t="s">
        <v>57</v>
      </c>
      <c r="F87" s="149">
        <v>100</v>
      </c>
      <c r="G87" s="115">
        <v>0</v>
      </c>
      <c r="H87" s="110">
        <v>0</v>
      </c>
      <c r="I87" s="115">
        <v>0</v>
      </c>
      <c r="J87" s="110">
        <v>0</v>
      </c>
      <c r="K87" s="115">
        <v>0</v>
      </c>
      <c r="L87" s="110">
        <v>0</v>
      </c>
      <c r="M87" s="115">
        <v>0</v>
      </c>
      <c r="N87" s="110">
        <v>0</v>
      </c>
      <c r="O87" s="115">
        <v>0</v>
      </c>
      <c r="P87" s="110">
        <v>0</v>
      </c>
      <c r="Q87" s="115">
        <v>0</v>
      </c>
      <c r="R87" s="110">
        <v>0</v>
      </c>
      <c r="S87" s="115">
        <v>0</v>
      </c>
      <c r="T87" s="110">
        <v>0</v>
      </c>
      <c r="U87" s="115">
        <v>0</v>
      </c>
      <c r="V87" s="110">
        <v>0</v>
      </c>
      <c r="W87" s="115">
        <v>0</v>
      </c>
      <c r="X87" s="110">
        <v>0</v>
      </c>
      <c r="Y87" s="115">
        <v>0</v>
      </c>
      <c r="Z87" s="110">
        <v>0</v>
      </c>
      <c r="AA87" s="115">
        <v>0</v>
      </c>
      <c r="AB87" s="110">
        <v>0</v>
      </c>
      <c r="AC87" s="115">
        <v>0</v>
      </c>
      <c r="AD87" s="110">
        <v>0</v>
      </c>
      <c r="AE87" s="115">
        <v>0</v>
      </c>
      <c r="AF87" s="36">
        <v>0</v>
      </c>
      <c r="AG87" s="115">
        <v>0</v>
      </c>
      <c r="AH87" s="110">
        <v>0</v>
      </c>
      <c r="AI87" s="115">
        <v>0</v>
      </c>
      <c r="AJ87" s="110">
        <v>0</v>
      </c>
      <c r="AK87" s="115">
        <v>0</v>
      </c>
      <c r="AL87" s="110">
        <v>0</v>
      </c>
      <c r="AM87" s="115">
        <v>0</v>
      </c>
      <c r="AN87" s="110">
        <v>0</v>
      </c>
      <c r="AO87" s="115">
        <v>0</v>
      </c>
      <c r="AP87" s="110">
        <v>100</v>
      </c>
      <c r="AQ87" s="115">
        <v>0</v>
      </c>
      <c r="AR87" s="36">
        <v>0</v>
      </c>
      <c r="AS87" s="155" t="s">
        <v>154</v>
      </c>
      <c r="AT87" s="21"/>
    </row>
    <row r="88" spans="1:46" ht="14.25" hidden="1" customHeight="1" x14ac:dyDescent="0.25">
      <c r="A88" s="325" t="s">
        <v>19</v>
      </c>
      <c r="B88" s="326"/>
      <c r="C88" s="326"/>
      <c r="D88" s="326"/>
      <c r="E88" s="326"/>
      <c r="F88" s="326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S88" s="8"/>
    </row>
    <row r="89" spans="1:46" ht="23.25" hidden="1" customHeight="1" x14ac:dyDescent="0.25">
      <c r="A89" s="327" t="s">
        <v>20</v>
      </c>
      <c r="B89" s="328"/>
      <c r="C89" s="328"/>
      <c r="D89" s="328"/>
      <c r="E89" s="328"/>
      <c r="F89" s="328"/>
      <c r="G89" s="328"/>
      <c r="H89" s="328"/>
      <c r="I89" s="328"/>
      <c r="J89" s="328"/>
      <c r="K89" s="328"/>
      <c r="L89" s="328"/>
      <c r="M89" s="328"/>
      <c r="N89" s="328"/>
      <c r="O89" s="328"/>
      <c r="P89" s="328"/>
      <c r="Q89" s="328"/>
      <c r="R89" s="328"/>
      <c r="S89" s="328"/>
      <c r="T89" s="328"/>
      <c r="U89" s="328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S89" s="8"/>
    </row>
    <row r="90" spans="1:46" ht="14.25" hidden="1" customHeight="1" x14ac:dyDescent="0.25">
      <c r="A90" s="327" t="s">
        <v>21</v>
      </c>
      <c r="B90" s="328"/>
      <c r="C90" s="328"/>
      <c r="D90" s="328"/>
      <c r="E90" s="328"/>
      <c r="F90" s="328"/>
      <c r="G90" s="328"/>
      <c r="H90" s="328"/>
      <c r="I90" s="328"/>
      <c r="J90" s="328"/>
      <c r="K90" s="328"/>
      <c r="L90" s="328"/>
      <c r="M90" s="328"/>
      <c r="N90" s="328"/>
      <c r="O90" s="328"/>
      <c r="P90" s="328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S90" s="8"/>
    </row>
    <row r="91" spans="1:46" ht="12.75" hidden="1" customHeight="1" x14ac:dyDescent="0.25">
      <c r="A91" s="327" t="s">
        <v>22</v>
      </c>
      <c r="B91" s="328"/>
      <c r="C91" s="328"/>
      <c r="D91" s="328"/>
      <c r="E91" s="328"/>
      <c r="F91" s="328"/>
      <c r="G91" s="328"/>
      <c r="H91" s="328"/>
      <c r="I91" s="328"/>
      <c r="J91" s="328"/>
      <c r="K91" s="328"/>
      <c r="L91" s="328"/>
      <c r="M91" s="328"/>
      <c r="N91" s="328"/>
      <c r="O91" s="328"/>
      <c r="P91" s="328"/>
      <c r="Q91" s="328"/>
      <c r="R91" s="328"/>
      <c r="S91" s="328"/>
      <c r="T91" s="328"/>
      <c r="U91" s="328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S91" s="8"/>
    </row>
    <row r="92" spans="1:46" ht="14.25" hidden="1" customHeight="1" x14ac:dyDescent="0.25">
      <c r="A92" s="327" t="s">
        <v>23</v>
      </c>
      <c r="B92" s="328"/>
      <c r="C92" s="328"/>
      <c r="D92" s="328"/>
      <c r="E92" s="328"/>
      <c r="F92" s="328"/>
      <c r="G92" s="328"/>
      <c r="H92" s="328"/>
      <c r="I92" s="328"/>
      <c r="J92" s="328"/>
      <c r="K92" s="328"/>
      <c r="L92" s="328"/>
      <c r="M92" s="328"/>
      <c r="N92" s="328"/>
      <c r="O92" s="328"/>
      <c r="P92" s="328"/>
      <c r="Q92" s="328"/>
      <c r="R92" s="328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S92" s="8"/>
    </row>
    <row r="93" spans="1:46" ht="68.25" customHeight="1" x14ac:dyDescent="0.25">
      <c r="A93" s="147" t="s">
        <v>81</v>
      </c>
      <c r="B93" s="147" t="s">
        <v>97</v>
      </c>
      <c r="C93" s="147" t="s">
        <v>66</v>
      </c>
      <c r="D93" s="175" t="s">
        <v>76</v>
      </c>
      <c r="E93" s="153" t="s">
        <v>84</v>
      </c>
      <c r="F93" s="113">
        <v>0</v>
      </c>
      <c r="G93" s="113">
        <v>0</v>
      </c>
      <c r="H93" s="113">
        <v>0</v>
      </c>
      <c r="I93" s="113">
        <v>0</v>
      </c>
      <c r="J93" s="113">
        <v>0</v>
      </c>
      <c r="K93" s="113">
        <v>0</v>
      </c>
      <c r="L93" s="113">
        <v>0</v>
      </c>
      <c r="M93" s="113">
        <v>0</v>
      </c>
      <c r="N93" s="113">
        <v>0</v>
      </c>
      <c r="O93" s="113">
        <v>0</v>
      </c>
      <c r="P93" s="113">
        <v>0</v>
      </c>
      <c r="Q93" s="113">
        <v>0</v>
      </c>
      <c r="R93" s="113">
        <v>0</v>
      </c>
      <c r="S93" s="135">
        <v>0</v>
      </c>
      <c r="T93" s="135">
        <v>0</v>
      </c>
      <c r="U93" s="135">
        <v>0</v>
      </c>
      <c r="V93" s="135">
        <v>0</v>
      </c>
      <c r="W93" s="135">
        <v>0</v>
      </c>
      <c r="X93" s="135">
        <v>0</v>
      </c>
      <c r="Y93" s="135">
        <v>0</v>
      </c>
      <c r="Z93" s="135">
        <v>0</v>
      </c>
      <c r="AA93" s="135">
        <v>0</v>
      </c>
      <c r="AB93" s="135">
        <v>0</v>
      </c>
      <c r="AC93" s="135">
        <v>0</v>
      </c>
      <c r="AD93" s="135">
        <v>0</v>
      </c>
      <c r="AE93" s="135">
        <v>0</v>
      </c>
      <c r="AF93" s="134">
        <v>0</v>
      </c>
      <c r="AG93" s="135">
        <v>0</v>
      </c>
      <c r="AH93" s="135">
        <v>0</v>
      </c>
      <c r="AI93" s="135">
        <v>0</v>
      </c>
      <c r="AJ93" s="135">
        <v>0</v>
      </c>
      <c r="AK93" s="135">
        <v>0</v>
      </c>
      <c r="AL93" s="135">
        <v>0</v>
      </c>
      <c r="AM93" s="135">
        <v>0</v>
      </c>
      <c r="AN93" s="135">
        <v>0</v>
      </c>
      <c r="AO93" s="135">
        <v>0</v>
      </c>
      <c r="AP93" s="135">
        <v>0</v>
      </c>
      <c r="AQ93" s="135">
        <v>0</v>
      </c>
      <c r="AR93" s="134">
        <v>0</v>
      </c>
      <c r="AS93" s="155" t="s">
        <v>155</v>
      </c>
      <c r="AT93" s="136"/>
    </row>
    <row r="94" spans="1:46" ht="108.75" customHeight="1" x14ac:dyDescent="0.25">
      <c r="A94" s="146" t="s">
        <v>82</v>
      </c>
      <c r="B94" s="147" t="s">
        <v>99</v>
      </c>
      <c r="C94" s="147" t="s">
        <v>66</v>
      </c>
      <c r="D94" s="175" t="s">
        <v>82</v>
      </c>
      <c r="E94" s="153" t="s">
        <v>84</v>
      </c>
      <c r="F94" s="135">
        <v>0</v>
      </c>
      <c r="G94" s="135">
        <v>0</v>
      </c>
      <c r="H94" s="135">
        <v>0</v>
      </c>
      <c r="I94" s="135">
        <v>0</v>
      </c>
      <c r="J94" s="135">
        <v>0</v>
      </c>
      <c r="K94" s="135">
        <v>0</v>
      </c>
      <c r="L94" s="135">
        <v>0</v>
      </c>
      <c r="M94" s="135">
        <v>0</v>
      </c>
      <c r="N94" s="135">
        <v>0</v>
      </c>
      <c r="O94" s="135">
        <v>0</v>
      </c>
      <c r="P94" s="135">
        <v>0</v>
      </c>
      <c r="Q94" s="135">
        <v>0</v>
      </c>
      <c r="R94" s="135">
        <v>0</v>
      </c>
      <c r="S94" s="135">
        <v>0</v>
      </c>
      <c r="T94" s="135">
        <v>0</v>
      </c>
      <c r="U94" s="135">
        <v>0</v>
      </c>
      <c r="V94" s="135">
        <v>0</v>
      </c>
      <c r="W94" s="135">
        <v>0</v>
      </c>
      <c r="X94" s="135">
        <v>0</v>
      </c>
      <c r="Y94" s="135">
        <v>0</v>
      </c>
      <c r="Z94" s="135">
        <v>0</v>
      </c>
      <c r="AA94" s="135">
        <v>0</v>
      </c>
      <c r="AB94" s="135">
        <v>0</v>
      </c>
      <c r="AC94" s="135">
        <v>0</v>
      </c>
      <c r="AD94" s="135">
        <v>0</v>
      </c>
      <c r="AE94" s="135">
        <v>0</v>
      </c>
      <c r="AF94" s="134">
        <v>0</v>
      </c>
      <c r="AG94" s="135">
        <v>0</v>
      </c>
      <c r="AH94" s="135">
        <v>0</v>
      </c>
      <c r="AI94" s="135">
        <v>0</v>
      </c>
      <c r="AJ94" s="135">
        <v>0</v>
      </c>
      <c r="AK94" s="135">
        <v>0</v>
      </c>
      <c r="AL94" s="135">
        <v>0</v>
      </c>
      <c r="AM94" s="135">
        <v>0</v>
      </c>
      <c r="AN94" s="135">
        <v>0</v>
      </c>
      <c r="AO94" s="135">
        <v>0</v>
      </c>
      <c r="AP94" s="135">
        <v>0</v>
      </c>
      <c r="AQ94" s="135">
        <v>0</v>
      </c>
      <c r="AR94" s="134">
        <v>0</v>
      </c>
      <c r="AS94" s="181" t="s">
        <v>105</v>
      </c>
      <c r="AT94" s="136"/>
    </row>
    <row r="95" spans="1:46" ht="81" customHeight="1" x14ac:dyDescent="0.25">
      <c r="A95" s="176" t="s">
        <v>83</v>
      </c>
      <c r="B95" s="147" t="s">
        <v>100</v>
      </c>
      <c r="C95" s="147" t="s">
        <v>66</v>
      </c>
      <c r="D95" s="175" t="s">
        <v>81</v>
      </c>
      <c r="E95" s="153" t="s">
        <v>84</v>
      </c>
      <c r="F95" s="135">
        <v>0</v>
      </c>
      <c r="G95" s="135">
        <v>0</v>
      </c>
      <c r="H95" s="135">
        <v>0</v>
      </c>
      <c r="I95" s="135">
        <v>0</v>
      </c>
      <c r="J95" s="135">
        <v>0</v>
      </c>
      <c r="K95" s="135">
        <v>0</v>
      </c>
      <c r="L95" s="135">
        <v>0</v>
      </c>
      <c r="M95" s="135">
        <v>0</v>
      </c>
      <c r="N95" s="135">
        <v>0</v>
      </c>
      <c r="O95" s="135">
        <v>0</v>
      </c>
      <c r="P95" s="135">
        <v>0</v>
      </c>
      <c r="Q95" s="135">
        <v>0</v>
      </c>
      <c r="R95" s="135">
        <v>0</v>
      </c>
      <c r="S95" s="135">
        <v>0</v>
      </c>
      <c r="T95" s="135">
        <v>0</v>
      </c>
      <c r="U95" s="135">
        <v>0</v>
      </c>
      <c r="V95" s="135">
        <v>0</v>
      </c>
      <c r="W95" s="135">
        <v>0</v>
      </c>
      <c r="X95" s="135">
        <v>0</v>
      </c>
      <c r="Y95" s="135">
        <v>0</v>
      </c>
      <c r="Z95" s="135">
        <v>0</v>
      </c>
      <c r="AA95" s="135">
        <v>0</v>
      </c>
      <c r="AB95" s="135">
        <v>0</v>
      </c>
      <c r="AC95" s="135">
        <v>0</v>
      </c>
      <c r="AD95" s="135">
        <v>0</v>
      </c>
      <c r="AE95" s="135">
        <v>0</v>
      </c>
      <c r="AF95" s="134">
        <v>0</v>
      </c>
      <c r="AG95" s="135">
        <v>0</v>
      </c>
      <c r="AH95" s="135">
        <v>0</v>
      </c>
      <c r="AI95" s="135">
        <v>0</v>
      </c>
      <c r="AJ95" s="135">
        <v>0</v>
      </c>
      <c r="AK95" s="135">
        <v>0</v>
      </c>
      <c r="AL95" s="135">
        <v>0</v>
      </c>
      <c r="AM95" s="135">
        <v>0</v>
      </c>
      <c r="AN95" s="135">
        <v>0</v>
      </c>
      <c r="AO95" s="135">
        <v>0</v>
      </c>
      <c r="AP95" s="135">
        <v>0</v>
      </c>
      <c r="AQ95" s="135">
        <v>0</v>
      </c>
      <c r="AR95" s="134">
        <v>0</v>
      </c>
      <c r="AS95" s="181" t="s">
        <v>104</v>
      </c>
      <c r="AT95" s="136"/>
    </row>
    <row r="96" spans="1:46" ht="36" customHeight="1" x14ac:dyDescent="0.25">
      <c r="A96" s="263" t="s">
        <v>145</v>
      </c>
      <c r="B96" s="264"/>
      <c r="C96" s="264"/>
      <c r="D96" s="264"/>
      <c r="E96" s="264"/>
      <c r="F96" s="264"/>
      <c r="G96" s="6"/>
      <c r="H96" s="270" t="s">
        <v>37</v>
      </c>
      <c r="I96" s="270"/>
      <c r="J96" s="270"/>
      <c r="K96" s="270"/>
      <c r="L96" s="270"/>
      <c r="M96" s="270"/>
      <c r="N96" s="270"/>
      <c r="O96" s="6"/>
      <c r="P96" s="6"/>
    </row>
    <row r="97" spans="1:16" ht="9.75" customHeight="1" x14ac:dyDescent="0.25">
      <c r="A97" s="261"/>
      <c r="B97" s="262"/>
      <c r="C97" s="262"/>
      <c r="D97" s="262"/>
      <c r="E97" s="262"/>
      <c r="F97" s="6"/>
      <c r="G97" s="6"/>
      <c r="H97" s="264" t="s">
        <v>38</v>
      </c>
      <c r="I97" s="270"/>
      <c r="J97" s="270"/>
      <c r="K97" s="270"/>
      <c r="L97" s="270"/>
      <c r="M97" s="270"/>
      <c r="N97" s="270"/>
      <c r="O97" s="270"/>
      <c r="P97" s="270"/>
    </row>
    <row r="98" spans="1:16" ht="21.75" customHeight="1" x14ac:dyDescent="0.25">
      <c r="A98" s="263" t="s">
        <v>43</v>
      </c>
      <c r="B98" s="264"/>
      <c r="C98" s="264"/>
      <c r="D98" s="264"/>
      <c r="E98" s="264"/>
      <c r="F98" s="264"/>
      <c r="G98" s="6"/>
      <c r="H98" s="264" t="s">
        <v>39</v>
      </c>
      <c r="I98" s="270"/>
      <c r="J98" s="270"/>
      <c r="K98" s="270"/>
      <c r="L98" s="270"/>
      <c r="M98" s="270"/>
      <c r="N98" s="270"/>
      <c r="O98" s="270"/>
      <c r="P98" s="270"/>
    </row>
    <row r="99" spans="1:16" ht="9.75" customHeight="1" x14ac:dyDescent="0.25">
      <c r="A99" s="4"/>
      <c r="B99" s="130" t="s">
        <v>101</v>
      </c>
      <c r="C99" s="274"/>
      <c r="D99" s="274"/>
      <c r="E99" s="6"/>
      <c r="F99" s="6"/>
      <c r="G99" s="6"/>
      <c r="H99" s="6"/>
      <c r="I99" s="6"/>
      <c r="J99" s="6"/>
      <c r="K99" s="6"/>
      <c r="L99" s="6"/>
      <c r="M99" s="274" t="s">
        <v>40</v>
      </c>
      <c r="N99" s="274"/>
      <c r="O99" s="6"/>
      <c r="P99" s="6"/>
    </row>
    <row r="100" spans="1:16" ht="39.75" customHeight="1" x14ac:dyDescent="0.25">
      <c r="A100" s="257" t="s">
        <v>107</v>
      </c>
      <c r="B100" s="268"/>
      <c r="C100" s="268"/>
      <c r="D100" s="268"/>
      <c r="E100" s="268"/>
      <c r="F100" s="268"/>
      <c r="G100" s="268"/>
      <c r="H100" s="269"/>
      <c r="I100" s="269"/>
      <c r="J100" s="6"/>
      <c r="K100" s="6"/>
      <c r="L100" s="6"/>
      <c r="M100" s="6"/>
      <c r="N100" s="6"/>
      <c r="O100" s="6"/>
      <c r="P100" s="6"/>
    </row>
    <row r="101" spans="1:16" x14ac:dyDescent="0.25">
      <c r="A101" s="257"/>
      <c r="B101" s="258"/>
      <c r="C101" s="258"/>
      <c r="D101" s="258"/>
      <c r="E101" s="258"/>
      <c r="F101" s="8"/>
      <c r="G101" s="8"/>
      <c r="H101" s="8"/>
      <c r="I101" s="8"/>
    </row>
    <row r="102" spans="1:16" ht="15.75" x14ac:dyDescent="0.25">
      <c r="A102" s="5"/>
    </row>
    <row r="103" spans="1:16" ht="15.75" x14ac:dyDescent="0.25">
      <c r="A103" s="5"/>
    </row>
    <row r="104" spans="1:16" x14ac:dyDescent="0.25">
      <c r="A104" s="6"/>
    </row>
  </sheetData>
  <mergeCells count="216">
    <mergeCell ref="AS70:AS73"/>
    <mergeCell ref="AT70:AT73"/>
    <mergeCell ref="A100:I100"/>
    <mergeCell ref="A84:A85"/>
    <mergeCell ref="B84:B85"/>
    <mergeCell ref="C84:C85"/>
    <mergeCell ref="D84:D85"/>
    <mergeCell ref="A86:A87"/>
    <mergeCell ref="B86:B87"/>
    <mergeCell ref="C86:C87"/>
    <mergeCell ref="D86:D87"/>
    <mergeCell ref="A70:A73"/>
    <mergeCell ref="B70:B73"/>
    <mergeCell ref="C70:C73"/>
    <mergeCell ref="H97:P97"/>
    <mergeCell ref="A98:F98"/>
    <mergeCell ref="H98:P98"/>
    <mergeCell ref="C99:D99"/>
    <mergeCell ref="M99:N99"/>
    <mergeCell ref="A88:F88"/>
    <mergeCell ref="A89:U89"/>
    <mergeCell ref="A90:P90"/>
    <mergeCell ref="A91:U91"/>
    <mergeCell ref="A92:R92"/>
    <mergeCell ref="A96:F96"/>
    <mergeCell ref="H96:N96"/>
    <mergeCell ref="A78:A79"/>
    <mergeCell ref="B78:B79"/>
    <mergeCell ref="C78:C79"/>
    <mergeCell ref="D78:D79"/>
    <mergeCell ref="A80:A81"/>
    <mergeCell ref="C80:C81"/>
    <mergeCell ref="B80:B81"/>
    <mergeCell ref="C82:X82"/>
    <mergeCell ref="C83:X83"/>
    <mergeCell ref="A101:E101"/>
    <mergeCell ref="A97:E97"/>
    <mergeCell ref="A74:A75"/>
    <mergeCell ref="B74:B75"/>
    <mergeCell ref="C74:C75"/>
    <mergeCell ref="D74:D75"/>
    <mergeCell ref="A76:A77"/>
    <mergeCell ref="A56:A59"/>
    <mergeCell ref="B56:B59"/>
    <mergeCell ref="C56:C59"/>
    <mergeCell ref="D56:D59"/>
    <mergeCell ref="D62:D65"/>
    <mergeCell ref="B62:B65"/>
    <mergeCell ref="A62:A65"/>
    <mergeCell ref="C62:C65"/>
    <mergeCell ref="A60:A61"/>
    <mergeCell ref="B60:B61"/>
    <mergeCell ref="B76:B77"/>
    <mergeCell ref="C60:C61"/>
    <mergeCell ref="D60:D61"/>
    <mergeCell ref="C76:C77"/>
    <mergeCell ref="A66:A69"/>
    <mergeCell ref="B66:B69"/>
    <mergeCell ref="C66:C69"/>
    <mergeCell ref="D70:D73"/>
    <mergeCell ref="D52:D55"/>
    <mergeCell ref="A39:A40"/>
    <mergeCell ref="A42:A43"/>
    <mergeCell ref="B42:B43"/>
    <mergeCell ref="C42:C43"/>
    <mergeCell ref="B39:B41"/>
    <mergeCell ref="C39:C41"/>
    <mergeCell ref="D39:D41"/>
    <mergeCell ref="D66:D69"/>
    <mergeCell ref="A48:A49"/>
    <mergeCell ref="B48:B49"/>
    <mergeCell ref="C48:C49"/>
    <mergeCell ref="D48:D49"/>
    <mergeCell ref="D42:D43"/>
    <mergeCell ref="C50:X50"/>
    <mergeCell ref="C51:X51"/>
    <mergeCell ref="C46:C47"/>
    <mergeCell ref="C44:X44"/>
    <mergeCell ref="C45:X45"/>
    <mergeCell ref="H40:H41"/>
    <mergeCell ref="I40:I41"/>
    <mergeCell ref="J40:J41"/>
    <mergeCell ref="A37:A38"/>
    <mergeCell ref="B37:B38"/>
    <mergeCell ref="C37:C38"/>
    <mergeCell ref="A52:A55"/>
    <mergeCell ref="B52:B55"/>
    <mergeCell ref="C52:C55"/>
    <mergeCell ref="A20:A23"/>
    <mergeCell ref="B20:B23"/>
    <mergeCell ref="A24:A26"/>
    <mergeCell ref="B24:B26"/>
    <mergeCell ref="C24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5:A36"/>
    <mergeCell ref="B35:B36"/>
    <mergeCell ref="C35:C36"/>
    <mergeCell ref="B46:B47"/>
    <mergeCell ref="A14:A17"/>
    <mergeCell ref="B14:B17"/>
    <mergeCell ref="C14:C17"/>
    <mergeCell ref="AK9:AK10"/>
    <mergeCell ref="AL9:AL10"/>
    <mergeCell ref="AM9:AM10"/>
    <mergeCell ref="W9:W10"/>
    <mergeCell ref="L9:L10"/>
    <mergeCell ref="AD9:AD10"/>
    <mergeCell ref="AE9:AE10"/>
    <mergeCell ref="AF9:AF10"/>
    <mergeCell ref="AG9:AG10"/>
    <mergeCell ref="AH9:AH10"/>
    <mergeCell ref="AI9:AI10"/>
    <mergeCell ref="X9:X10"/>
    <mergeCell ref="Y9:Y10"/>
    <mergeCell ref="Z9:Z10"/>
    <mergeCell ref="AA9:AA10"/>
    <mergeCell ref="AB9:AB10"/>
    <mergeCell ref="AC9:AC10"/>
    <mergeCell ref="AT7:AT10"/>
    <mergeCell ref="F8:H8"/>
    <mergeCell ref="I8:K8"/>
    <mergeCell ref="L8:N8"/>
    <mergeCell ref="O8:Q8"/>
    <mergeCell ref="R8:T8"/>
    <mergeCell ref="U8:W8"/>
    <mergeCell ref="X8:Z8"/>
    <mergeCell ref="F9:F10"/>
    <mergeCell ref="G9:G10"/>
    <mergeCell ref="H9:H10"/>
    <mergeCell ref="I9:I10"/>
    <mergeCell ref="J9:J10"/>
    <mergeCell ref="K9:K10"/>
    <mergeCell ref="AA8:AC8"/>
    <mergeCell ref="AD8:AF8"/>
    <mergeCell ref="AG8:AI8"/>
    <mergeCell ref="R9:R10"/>
    <mergeCell ref="S9:S10"/>
    <mergeCell ref="M9:M10"/>
    <mergeCell ref="N9:N10"/>
    <mergeCell ref="O9:O10"/>
    <mergeCell ref="P9:P10"/>
    <mergeCell ref="AQ9:AQ10"/>
    <mergeCell ref="AS7:AS10"/>
    <mergeCell ref="Q40:Q41"/>
    <mergeCell ref="R40:R41"/>
    <mergeCell ref="S40:S41"/>
    <mergeCell ref="T40:T41"/>
    <mergeCell ref="U40:U41"/>
    <mergeCell ref="V40:V41"/>
    <mergeCell ref="W40:W41"/>
    <mergeCell ref="X40:X41"/>
    <mergeCell ref="AC40:AC41"/>
    <mergeCell ref="AD40:AD41"/>
    <mergeCell ref="AE40:AE41"/>
    <mergeCell ref="AF40:AF41"/>
    <mergeCell ref="AG40:AG41"/>
    <mergeCell ref="AQ40:AQ41"/>
    <mergeCell ref="AR40:AR41"/>
    <mergeCell ref="C18:X18"/>
    <mergeCell ref="C19:X19"/>
    <mergeCell ref="C33:X33"/>
    <mergeCell ref="C34:X34"/>
    <mergeCell ref="AB40:AB41"/>
    <mergeCell ref="E40:E41"/>
    <mergeCell ref="F40:F41"/>
    <mergeCell ref="G40:G41"/>
    <mergeCell ref="J1:S2"/>
    <mergeCell ref="A3:S3"/>
    <mergeCell ref="A4:V4"/>
    <mergeCell ref="A5:S5"/>
    <mergeCell ref="A7:A10"/>
    <mergeCell ref="B7:B10"/>
    <mergeCell ref="C7:C10"/>
    <mergeCell ref="D7:D10"/>
    <mergeCell ref="E7:E10"/>
    <mergeCell ref="F7:H7"/>
    <mergeCell ref="T9:T10"/>
    <mergeCell ref="U9:U10"/>
    <mergeCell ref="V9:V10"/>
    <mergeCell ref="I7:AR7"/>
    <mergeCell ref="Q9:Q10"/>
    <mergeCell ref="AP9:AP10"/>
    <mergeCell ref="AJ8:AL8"/>
    <mergeCell ref="AM8:AO8"/>
    <mergeCell ref="AP8:AR8"/>
    <mergeCell ref="AR9:AR10"/>
    <mergeCell ref="AN9:AN10"/>
    <mergeCell ref="AO9:AO10"/>
    <mergeCell ref="AJ9:AJ10"/>
    <mergeCell ref="AT40:AT41"/>
    <mergeCell ref="AH40:AH41"/>
    <mergeCell ref="AI40:AI41"/>
    <mergeCell ref="AJ40:AJ41"/>
    <mergeCell ref="AK40:AK41"/>
    <mergeCell ref="AL40:AL41"/>
    <mergeCell ref="AM40:AM41"/>
    <mergeCell ref="AN40:AN41"/>
    <mergeCell ref="AO40:AO41"/>
    <mergeCell ref="AP40:AP41"/>
    <mergeCell ref="Y40:Y41"/>
    <mergeCell ref="Z40:Z41"/>
    <mergeCell ref="AA40:AA41"/>
    <mergeCell ref="K40:K41"/>
    <mergeCell ref="L40:L41"/>
    <mergeCell ref="M40:M41"/>
    <mergeCell ref="N40:N41"/>
    <mergeCell ref="O40:O41"/>
    <mergeCell ref="P40:P41"/>
  </mergeCells>
  <printOptions horizontalCentered="1"/>
  <pageMargins left="0" right="0" top="0" bottom="0" header="0.31496062992125984" footer="0.31496062992125984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Лист1 (2)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2017-10-13T11:36:10Z</dcterms:modified>
</cp:coreProperties>
</file>