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  <sheet name="приложение 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'приложение 2'!$A$10:$V$55</definedName>
    <definedName name="_xlnm.Print_Titles" localSheetId="1">'приложение 2'!$9:$10</definedName>
    <definedName name="_xlnm.Print_Area" localSheetId="1">'приложение 2'!$A$1:$L$186</definedName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<sst xmlns="http://schemas.openxmlformats.org/spreadsheetml/2006/main" count="798" uniqueCount="210">
  <si>
    <t>Ведомственная структура расходов бюджета городского округа город Урай на 2016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</si>
  <si>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</si>
  <si>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</si>
  <si>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</si>
  <si>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</si>
  <si>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</si>
  <si>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</si>
  <si>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</si>
  <si>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</si>
  <si>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</si>
  <si>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</si>
  <si>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</si>
  <si>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</si>
  <si>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</si>
  <si>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</si>
  <si>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4</t>
  </si>
  <si>
    <t>5</t>
  </si>
  <si>
    <t>1.</t>
  </si>
  <si>
    <t>00</t>
  </si>
  <si>
    <t>040</t>
  </si>
  <si>
    <t>ВСЕГО РАСХОДОВ</t>
  </si>
  <si>
    <t>Комитета по финансам города Урай</t>
  </si>
  <si>
    <t xml:space="preserve">Администрация города Урай 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</si>
  <si>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</si>
  <si>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</si>
  <si>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</si>
  <si>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</si>
  <si>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</si>
  <si>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</si>
  <si>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04</t>
  </si>
  <si>
    <t>Мероприятия  муниципальной программы</t>
  </si>
  <si>
    <t>01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</si>
  <si>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</si>
  <si>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</si>
  <si>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</si>
  <si>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 xml:space="preserve">Управление образования администрации города Урай </t>
  </si>
  <si>
    <t>Образование</t>
  </si>
  <si>
    <t>07</t>
  </si>
  <si>
    <t>Муниципальная программа "Развитие образования города Урай" на 2014-2018 годы</t>
  </si>
  <si>
    <t>02 0 00 00000</t>
  </si>
  <si>
    <t xml:space="preserve">Подпрограмма 1 "Модернизация образования" </t>
  </si>
  <si>
    <t>02 1 00 00000</t>
  </si>
  <si>
    <t xml:space="preserve"> </t>
  </si>
  <si>
    <t>10</t>
  </si>
  <si>
    <t>02</t>
  </si>
  <si>
    <t>Социальная политика</t>
  </si>
  <si>
    <t>2.</t>
  </si>
  <si>
    <t>Дошкольное образование</t>
  </si>
  <si>
    <t>Основное мероприятие "Дошкольное образование"</t>
  </si>
  <si>
    <t>02 1 01 00000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</si>
  <si>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</si>
  <si>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</si>
  <si>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</si>
  <si>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</si>
  <si>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</si>
  <si>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</si>
  <si>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</si>
  <si>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 xml:space="preserve">Подпрограмма 1 "Модернизация образования"      </t>
  </si>
  <si>
    <t>Охрана семьи и детства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</si>
  <si>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</si>
  <si>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02 1 01 84050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</si>
  <si>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</si>
  <si>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</si>
  <si>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</si>
  <si>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</si>
  <si>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</si>
  <si>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</si>
  <si>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Подпрограмма 3"Обеспечение условий для реализации образовательных программ"</t>
  </si>
  <si>
    <t>02 3 00 00000</t>
  </si>
  <si>
    <t>Национальная  экономика</t>
  </si>
  <si>
    <t>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</si>
  <si>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</si>
  <si>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</si>
  <si>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</si>
  <si>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</si>
  <si>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</si>
  <si>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</si>
  <si>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Комитет по финансам администрации города Урай</t>
  </si>
  <si>
    <t>050</t>
  </si>
  <si>
    <t>Общегосударственные вопросы</t>
  </si>
  <si>
    <t>06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</si>
  <si>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</si>
  <si>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20 0 00 00000</t>
  </si>
  <si>
    <t>Подпрограмма 1 "Организация бюджетного процесса в муниципальном образовании"</t>
  </si>
  <si>
    <t>20 1 00 00000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</si>
  <si>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</si>
  <si>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</si>
  <si>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</si>
  <si>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</si>
  <si>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3.</t>
  </si>
  <si>
    <t>Национальная безопасность и правоохранительная деятельность</t>
  </si>
  <si>
    <t>03</t>
  </si>
  <si>
    <t>Органы юстиции</t>
  </si>
  <si>
    <t>Муниципальная программа "Профилактика правонарушений на территории города Урай" на 2015-2017 годы</t>
  </si>
  <si>
    <t>13 0 00 00000</t>
  </si>
  <si>
    <t>Подпрограмма 1 "Профилактика правонарушений"</t>
  </si>
  <si>
    <t>13 1 00 00000</t>
  </si>
  <si>
    <t>Расходы на обеспечение деятельности (оказание услуг) муниципальных учреждений</t>
  </si>
  <si>
    <t>02 1 01 00590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</si>
  <si>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</si>
  <si>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</si>
  <si>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</si>
  <si>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</si>
  <si>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02 3 03 20700</t>
  </si>
  <si>
    <t>Другие вопросы в области образования</t>
  </si>
  <si>
    <t>09</t>
  </si>
  <si>
    <t>Другие вопросы в области национальной экономики</t>
  </si>
  <si>
    <t>12</t>
  </si>
  <si>
    <t>Муниципальная программа "Совершенствование и развитие муниципального управления в городе Урай" на 2015-2017 годы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</si>
  <si>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</si>
  <si>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</si>
  <si>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</si>
  <si>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</si>
  <si>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27 1 01 00590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</si>
  <si>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</si>
  <si>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</si>
  <si>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</si>
  <si>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</si>
  <si>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119</t>
  </si>
  <si>
    <t>Жилищно-коммунальное хозяйство</t>
  </si>
  <si>
    <t>Непрограммные направления деятельности</t>
  </si>
  <si>
    <t>80 0 00 00000</t>
  </si>
  <si>
    <t>Исполнение судебных актов</t>
  </si>
  <si>
    <t>830</t>
  </si>
  <si>
    <t>831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</si>
  <si>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</si>
  <si>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</si>
  <si>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13</t>
  </si>
  <si>
    <t>80 0 00 02400</t>
  </si>
  <si>
    <t>Другие вопросы в области жилищно-коммунального хозяйства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</si>
  <si>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</si>
  <si>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</si>
  <si>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35 1 01 00590</t>
  </si>
  <si>
    <t xml:space="preserve">Уплата налогов, сборов и иных платежей </t>
  </si>
  <si>
    <t>850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</si>
  <si>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</si>
  <si>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</si>
  <si>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</si>
  <si>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</si>
  <si>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</si>
  <si>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 персоналу казенных учреждений, за исключением фонда оплаты труда</t>
  </si>
  <si>
    <t>112</t>
  </si>
  <si>
    <t>Основное мероприятие "Развитие муниципальной системы образования"</t>
  </si>
  <si>
    <t>02 1 03 00000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</si>
  <si>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</si>
  <si>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02 1 03 84050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</si>
  <si>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</si>
  <si>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</si>
  <si>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</si>
  <si>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129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</si>
  <si>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</si>
  <si>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13 1 02 84270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</si>
  <si>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</si>
  <si>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13 1 01 84250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</si>
  <si>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
</t>
  </si>
  <si>
    <t>Уплата иных платежей</t>
  </si>
  <si>
    <t>853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</si>
  <si>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</si>
  <si>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21 1 03 59300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</si>
  <si>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</si>
  <si>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21 1 03 D9300</t>
  </si>
  <si>
    <t>22 1 03 D9300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</si>
  <si>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</si>
  <si>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21 1 05 84120</t>
  </si>
  <si>
    <t>35 1 02 20700</t>
  </si>
  <si>
    <t>Другие вопросы в области социальной политики</t>
  </si>
  <si>
    <t>Муниципальная программа "Совершенствование и развитие муниципального управления в городе Урай" на 20115-2017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</si>
  <si>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</si>
  <si>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21 1 11 84070</t>
  </si>
  <si>
    <t>Закупка товаров, работ и услуг для обеспечения государственных (муниципальных) нужд</t>
  </si>
  <si>
    <t>Дорожное хозяйство</t>
  </si>
  <si>
    <t>Благоустройство</t>
  </si>
  <si>
    <t>Связь и информатика</t>
  </si>
  <si>
    <t>Мероприятия муниципальной программы</t>
  </si>
  <si>
    <t>20 1 01 20700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</si>
  <si>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</si>
  <si>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</si>
  <si>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от 16.12.2016  №140 -од</t>
  </si>
  <si>
    <t xml:space="preserve">Субсидии на приобретение объекта общего образования </t>
  </si>
  <si>
    <t>02 3 03 82040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</si>
  <si>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</si>
  <si>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</si>
  <si>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</si>
  <si>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Софинансирование из средств местного бюджета субсидии на приобретение объектов общего образования</t>
  </si>
  <si>
    <t>02 3 03 S2040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</si>
  <si>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</si>
  <si>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</si>
  <si>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</si>
  <si>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"Совершенствование и развитие муниципального управления в городе Урай" на 2015-2017 год</t>
  </si>
  <si>
    <t>Расходы на обеспечение функций органов местного самоуправления</t>
  </si>
  <si>
    <t>21 1 01 02040</t>
  </si>
  <si>
    <t>Приложение 2  к приказу</t>
  </si>
  <si>
    <t>Приложение 1 к приказу</t>
  </si>
  <si>
    <t>от 16.12.2016  № 140-од</t>
  </si>
  <si>
    <t>Изменения доходов бюджета городского округа город Урай на 2016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</si>
  <si>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</si>
  <si>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</si>
  <si>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</si>
  <si>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</si>
  <si>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</si>
  <si>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</si>
  <si>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</si>
  <si>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</si>
  <si>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</si>
  <si>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</si>
  <si>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Прочие субсидии</t>
  </si>
  <si>
    <t>000 2 02 02999 00 0000151</t>
  </si>
  <si>
    <t xml:space="preserve"> -прочие субсидии бюджетам городских округов</t>
  </si>
  <si>
    <t>000 2 02 02999 04 0000151</t>
  </si>
  <si>
    <t>ИТОГО ДОХОДОВ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</si>
</sst>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+&quot;\ #,##0.0;&quot;-&quot;\ #,##0.0;&quot;&quot;\ 0.0"/>
    <numFmt numFmtId="175" formatCode="_(* #,##0.00_);_(* \(#,##0.00\);_(* &quot;-&quot;??_);_(@_)"/>
    <numFmt numFmtId="176" formatCode="\+\ 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0" fillId="32" borderId="0" applyNumberFormat="0" applyBorder="0" applyAlignment="0" applyProtection="0"/>
    <xf numFmtId="0" fontId="13" fillId="33" borderId="10">
      <alignment horizontal="left" vertical="top" wrapText="1"/>
      <protection/>
    </xf>
  </cellStyleXfs>
  <cellXfs count="130">
    <xf numFmtId="0" fontId="0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174" fontId="4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49" fontId="4" fillId="34" borderId="11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49" fontId="8" fillId="34" borderId="0" xfId="0" applyNumberFormat="1" applyFont="1" applyFill="1" applyAlignment="1">
      <alignment/>
    </xf>
    <xf numFmtId="0" fontId="9" fillId="34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9" fontId="4" fillId="34" borderId="11" xfId="59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74" fontId="3" fillId="34" borderId="11" xfId="0" applyNumberFormat="1" applyFont="1" applyFill="1" applyBorder="1" applyAlignment="1">
      <alignment/>
    </xf>
    <xf numFmtId="174" fontId="51" fillId="34" borderId="11" xfId="0" applyNumberFormat="1" applyFont="1" applyFill="1" applyBorder="1" applyAlignment="1">
      <alignment wrapText="1"/>
    </xf>
    <xf numFmtId="0" fontId="52" fillId="34" borderId="0" xfId="0" applyFont="1" applyFill="1" applyAlignment="1">
      <alignment wrapText="1"/>
    </xf>
    <xf numFmtId="0" fontId="52" fillId="34" borderId="11" xfId="0" applyFont="1" applyFill="1" applyBorder="1" applyAlignment="1">
      <alignment/>
    </xf>
    <xf numFmtId="0" fontId="51" fillId="34" borderId="11" xfId="0" applyFont="1" applyFill="1" applyBorder="1" applyAlignment="1">
      <alignment wrapText="1"/>
    </xf>
    <xf numFmtId="49" fontId="51" fillId="34" borderId="11" xfId="0" applyNumberFormat="1" applyFont="1" applyFill="1" applyBorder="1" applyAlignment="1">
      <alignment horizontal="center"/>
    </xf>
    <xf numFmtId="174" fontId="52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49" fontId="52" fillId="34" borderId="11" xfId="0" applyNumberFormat="1" applyFont="1" applyFill="1" applyBorder="1" applyAlignment="1">
      <alignment horizontal="right" wrapText="1"/>
    </xf>
    <xf numFmtId="174" fontId="51" fillId="34" borderId="11" xfId="0" applyNumberFormat="1" applyFont="1" applyFill="1" applyBorder="1" applyAlignment="1">
      <alignment/>
    </xf>
    <xf numFmtId="0" fontId="51" fillId="34" borderId="11" xfId="0" applyFont="1" applyFill="1" applyBorder="1" applyAlignment="1">
      <alignment horizontal="right"/>
    </xf>
    <xf numFmtId="174" fontId="3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wrapText="1"/>
    </xf>
    <xf numFmtId="0" fontId="52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 wrapText="1"/>
    </xf>
    <xf numFmtId="49" fontId="52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right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 wrapText="1"/>
    </xf>
    <xf numFmtId="0" fontId="51" fillId="34" borderId="0" xfId="0" applyFont="1" applyFill="1" applyAlignment="1">
      <alignment/>
    </xf>
    <xf numFmtId="0" fontId="51" fillId="34" borderId="11" xfId="0" applyNumberFormat="1" applyFont="1" applyFill="1" applyBorder="1" applyAlignment="1">
      <alignment wrapText="1"/>
    </xf>
    <xf numFmtId="174" fontId="51" fillId="34" borderId="0" xfId="0" applyNumberFormat="1" applyFont="1" applyFill="1" applyAlignment="1">
      <alignment/>
    </xf>
    <xf numFmtId="174" fontId="3" fillId="34" borderId="0" xfId="0" applyNumberFormat="1" applyFont="1" applyFill="1" applyAlignment="1">
      <alignment wrapText="1"/>
    </xf>
    <xf numFmtId="174" fontId="4" fillId="34" borderId="0" xfId="0" applyNumberFormat="1" applyFont="1" applyFill="1" applyAlignment="1">
      <alignment wrapText="1"/>
    </xf>
    <xf numFmtId="174" fontId="52" fillId="34" borderId="0" xfId="0" applyNumberFormat="1" applyFont="1" applyFill="1" applyAlignment="1">
      <alignment wrapText="1"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 wrapText="1"/>
    </xf>
    <xf numFmtId="174" fontId="3" fillId="34" borderId="11" xfId="0" applyNumberFormat="1" applyFont="1" applyFill="1" applyBorder="1" applyAlignment="1">
      <alignment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34" borderId="11" xfId="0" applyNumberFormat="1" applyFont="1" applyFill="1" applyBorder="1" applyAlignment="1">
      <alignment horizontal="center" wrapText="1"/>
    </xf>
    <xf numFmtId="0" fontId="3" fillId="34" borderId="11" xfId="55" applyNumberFormat="1" applyFont="1" applyFill="1" applyBorder="1" applyAlignment="1" applyProtection="1">
      <alignment wrapText="1"/>
      <protection hidden="1"/>
    </xf>
    <xf numFmtId="172" fontId="4" fillId="34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5" borderId="11" xfId="0" applyFont="1" applyFill="1" applyBorder="1" applyAlignment="1">
      <alignment wrapText="1"/>
    </xf>
    <xf numFmtId="49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174" fontId="4" fillId="35" borderId="11" xfId="0" applyNumberFormat="1" applyFont="1" applyFill="1" applyBorder="1" applyAlignment="1">
      <alignment/>
    </xf>
    <xf numFmtId="174" fontId="52" fillId="35" borderId="11" xfId="0" applyNumberFormat="1" applyFont="1" applyFill="1" applyBorder="1" applyAlignment="1">
      <alignment/>
    </xf>
    <xf numFmtId="174" fontId="7" fillId="34" borderId="0" xfId="0" applyNumberFormat="1" applyFont="1" applyFill="1" applyAlignment="1">
      <alignment wrapText="1"/>
    </xf>
    <xf numFmtId="0" fontId="4" fillId="34" borderId="11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justify" wrapText="1"/>
    </xf>
    <xf numFmtId="0" fontId="3" fillId="34" borderId="11" xfId="0" applyNumberFormat="1" applyFont="1" applyFill="1" applyBorder="1" applyAlignment="1">
      <alignment wrapText="1"/>
    </xf>
    <xf numFmtId="174" fontId="4" fillId="34" borderId="11" xfId="0" applyNumberFormat="1" applyFont="1" applyFill="1" applyBorder="1" applyAlignment="1">
      <alignment/>
    </xf>
    <xf numFmtId="174" fontId="3" fillId="34" borderId="11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/>
    </xf>
    <xf numFmtId="174" fontId="3" fillId="34" borderId="0" xfId="0" applyNumberFormat="1" applyFont="1" applyFill="1" applyAlignment="1">
      <alignment/>
    </xf>
    <xf numFmtId="172" fontId="3" fillId="34" borderId="0" xfId="0" applyNumberFormat="1" applyFont="1" applyFill="1" applyAlignment="1">
      <alignment wrapText="1"/>
    </xf>
    <xf numFmtId="0" fontId="33" fillId="34" borderId="11" xfId="0" applyFont="1" applyFill="1" applyBorder="1" applyAlignment="1">
      <alignment/>
    </xf>
    <xf numFmtId="174" fontId="33" fillId="34" borderId="0" xfId="0" applyNumberFormat="1" applyFont="1" applyFill="1" applyAlignment="1">
      <alignment/>
    </xf>
    <xf numFmtId="0" fontId="33" fillId="34" borderId="0" xfId="0" applyFont="1" applyFill="1" applyAlignment="1">
      <alignment/>
    </xf>
    <xf numFmtId="0" fontId="3" fillId="34" borderId="11" xfId="52" applyNumberFormat="1" applyFont="1" applyFill="1" applyBorder="1" applyAlignment="1" applyProtection="1">
      <alignment horizontal="left" wrapText="1"/>
      <protection hidden="1"/>
    </xf>
    <xf numFmtId="174" fontId="4" fillId="34" borderId="11" xfId="0" applyNumberFormat="1" applyFont="1" applyFill="1" applyBorder="1" applyAlignment="1">
      <alignment wrapText="1"/>
    </xf>
    <xf numFmtId="172" fontId="3" fillId="34" borderId="11" xfId="0" applyNumberFormat="1" applyFont="1" applyFill="1" applyBorder="1" applyAlignment="1">
      <alignment/>
    </xf>
    <xf numFmtId="49" fontId="51" fillId="34" borderId="11" xfId="0" applyNumberFormat="1" applyFont="1" applyFill="1" applyBorder="1" applyAlignment="1">
      <alignment horizontal="center" wrapText="1"/>
    </xf>
    <xf numFmtId="0" fontId="51" fillId="34" borderId="0" xfId="0" applyFont="1" applyFill="1" applyAlignment="1">
      <alignment wrapText="1"/>
    </xf>
    <xf numFmtId="49" fontId="4" fillId="35" borderId="11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wrapText="1"/>
    </xf>
    <xf numFmtId="49" fontId="52" fillId="0" borderId="11" xfId="0" applyNumberFormat="1" applyFont="1" applyFill="1" applyBorder="1" applyAlignment="1">
      <alignment horizontal="right" wrapText="1"/>
    </xf>
    <xf numFmtId="49" fontId="52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wrapText="1"/>
    </xf>
    <xf numFmtId="49" fontId="51" fillId="0" borderId="11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 wrapText="1"/>
    </xf>
    <xf numFmtId="0" fontId="13" fillId="0" borderId="0" xfId="54" applyFont="1" applyAlignment="1">
      <alignment horizontal="right"/>
      <protection/>
    </xf>
    <xf numFmtId="0" fontId="12" fillId="0" borderId="0" xfId="54" applyFont="1" applyAlignment="1">
      <alignment horizontal="right" vertical="top"/>
      <protection/>
    </xf>
    <xf numFmtId="0" fontId="2" fillId="0" borderId="0" xfId="54">
      <alignment/>
      <protection/>
    </xf>
    <xf numFmtId="0" fontId="13" fillId="0" borderId="0" xfId="54" applyFont="1">
      <alignment/>
      <protection/>
    </xf>
    <xf numFmtId="0" fontId="2" fillId="0" borderId="0" xfId="54" applyBorder="1" applyAlignment="1">
      <alignment vertical="center"/>
      <protection/>
    </xf>
    <xf numFmtId="0" fontId="4" fillId="0" borderId="0" xfId="54" applyFont="1" applyBorder="1" applyAlignment="1">
      <alignment horizontal="center" vertical="top"/>
      <protection/>
    </xf>
    <xf numFmtId="172" fontId="3" fillId="0" borderId="0" xfId="54" applyNumberFormat="1" applyFont="1" applyBorder="1" applyAlignment="1">
      <alignment horizontal="right" vertical="top"/>
      <protection/>
    </xf>
    <xf numFmtId="0" fontId="4" fillId="0" borderId="11" xfId="54" applyFont="1" applyBorder="1" applyAlignment="1">
      <alignment horizontal="center" vertical="center" wrapText="1"/>
      <protection/>
    </xf>
    <xf numFmtId="172" fontId="4" fillId="0" borderId="11" xfId="54" applyNumberFormat="1" applyFont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176" fontId="4" fillId="0" borderId="11" xfId="65" applyNumberFormat="1" applyFont="1" applyFill="1" applyBorder="1" applyAlignment="1">
      <alignment horizontal="center" vertical="center"/>
    </xf>
    <xf numFmtId="0" fontId="2" fillId="0" borderId="0" xfId="54" applyFill="1">
      <alignment/>
      <protection/>
    </xf>
    <xf numFmtId="0" fontId="4" fillId="0" borderId="11" xfId="54" applyFont="1" applyBorder="1" applyAlignment="1">
      <alignment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176" fontId="4" fillId="0" borderId="11" xfId="65" applyNumberFormat="1" applyFont="1" applyBorder="1" applyAlignment="1">
      <alignment horizontal="center" vertical="center"/>
    </xf>
    <xf numFmtId="0" fontId="4" fillId="0" borderId="11" xfId="54" applyFont="1" applyFill="1" applyBorder="1" applyAlignment="1">
      <alignment vertical="center" wrapText="1"/>
      <protection/>
    </xf>
    <xf numFmtId="0" fontId="3" fillId="0" borderId="11" xfId="54" applyFont="1" applyFill="1" applyBorder="1" applyAlignment="1">
      <alignment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176" fontId="3" fillId="0" borderId="11" xfId="65" applyNumberFormat="1" applyFont="1" applyBorder="1" applyAlignment="1">
      <alignment horizontal="center" vertical="center"/>
    </xf>
    <xf numFmtId="0" fontId="14" fillId="0" borderId="11" xfId="54" applyFont="1" applyFill="1" applyBorder="1" applyAlignment="1">
      <alignment vertical="center" wrapText="1"/>
      <protection/>
    </xf>
    <xf numFmtId="0" fontId="14" fillId="0" borderId="11" xfId="54" applyFont="1" applyBorder="1" applyAlignment="1">
      <alignment horizontal="center" vertical="center"/>
      <protection/>
    </xf>
    <xf numFmtId="176" fontId="14" fillId="0" borderId="11" xfId="65" applyNumberFormat="1" applyFont="1" applyBorder="1" applyAlignment="1">
      <alignment horizontal="center" vertical="center"/>
    </xf>
    <xf numFmtId="176" fontId="4" fillId="0" borderId="11" xfId="65" applyNumberFormat="1" applyFont="1" applyFill="1" applyBorder="1" applyAlignment="1">
      <alignment horizontal="center" wrapText="1"/>
    </xf>
    <xf numFmtId="0" fontId="13" fillId="0" borderId="0" xfId="54" applyFont="1" applyAlignment="1">
      <alignment vertical="center"/>
      <protection/>
    </xf>
    <xf numFmtId="172" fontId="13" fillId="0" borderId="0" xfId="54" applyNumberFormat="1" applyFont="1" applyAlignment="1">
      <alignment/>
      <protection/>
    </xf>
    <xf numFmtId="0" fontId="12" fillId="0" borderId="0" xfId="54" applyFont="1" applyAlignment="1">
      <alignment horizontal="right" vertical="top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>
      <alignment horizontal="right" vertical="top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dymovaMV\Desktop\&#1056;&#1045;&#1064;&#1045;&#1053;&#1048;&#1045;%20&#1044;&#1059;&#1052;&#1067;%202016%20&#1043;&#1054;&#1044;\&#1053;&#1054;&#1071;&#1041;&#1056;&#1068;\&#1055;&#1088;&#1080;&#1083;&#1086;&#1078;&#1077;&#1085;&#1080;&#1077;%205,6,7,8,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bedevaIS\Desktop\&#1056;&#1045;&#1064;&#1045;&#1053;&#1048;&#1071;%20&#1044;&#1059;&#1052;&#1067;\2016%20&#1075;&#1086;&#1076;\&#1055;&#1088;&#1080;&#1083;&#1086;&#1078;&#1077;&#1085;&#1080;&#1077;%205,6,7,8,9%20&#1048;&#1058;&#1054;&#1043;&#1054;&#1042;&#1067;&#1045;%20&#1087;&#1086;&#1089;&#1083;&#1077;%20&#1056;&#1044;%2046%20&#1086;&#1090;%2023.06.2016%20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smashnayaVA\Desktop\&#1044;&#1091;&#1084;&#1072;\2016%20&#1075;&#1086;&#1076;\&#1085;&#1086;&#1103;&#1073;&#1088;&#1100;%202016\&#1055;&#1088;&#1080;&#1083;&#1086;&#1078;&#1077;&#1085;&#1080;&#1077;%205,6,7,8,9%20&#1086;&#1082;&#1086;&#1085;&#1095;&#1072;&#1090;&#1077;&#1083;&#1100;&#1085;&#1099;&#1081;%20&#1074;&#1072;&#1088;&#1080;&#1072;&#1085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bedevaIS\Desktop\&#1056;&#1045;&#1064;&#1045;&#1053;&#1048;&#1071;%20&#1044;&#1059;&#1052;&#1067;\2016%20&#1075;&#1086;&#1076;\&#8470;%2000%20&#1086;&#1090;%2024.11.2016%20&#1075;\&#1055;&#1088;&#1080;&#1083;&#1086;&#1078;&#1077;&#1085;&#1080;&#1077;%205,6,7,8,9%20&#1085;&#1086;&#1074;&#1086;&#1077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yshevaNV\Downloads\&#1044;&#1091;&#1084;&#1072;%20&#1085;&#1086;&#1103;&#1073;&#1088;&#1100;%202016\&#1047;&#1040;&#1052;&#1045;&#1053;&#1040;%20&#1055;&#1088;&#1080;&#1083;&#1086;&#1078;&#1077;&#1085;&#1080;&#1077;%205678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4."/>
      <sheetName val="приложение 5"/>
      <sheetName val="приложение 6.4."/>
      <sheetName val="приложение 6"/>
      <sheetName val="приложение 7.4."/>
      <sheetName val="приложение 7"/>
      <sheetName val="приложение 8.4."/>
      <sheetName val="приложение 8"/>
    </sheetNames>
    <sheetDataSet>
      <sheetData sheetId="6">
        <row r="94">
          <cell r="I94">
            <v>0</v>
          </cell>
          <cell r="K94">
            <v>0</v>
          </cell>
          <cell r="L94">
            <v>0</v>
          </cell>
        </row>
        <row r="95">
          <cell r="I95">
            <v>0</v>
          </cell>
          <cell r="K95">
            <v>0</v>
          </cell>
          <cell r="L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3."/>
      <sheetName val="приложение 5"/>
      <sheetName val="приложение 6.3."/>
      <sheetName val="приложение 6"/>
      <sheetName val="приложение 7.3."/>
      <sheetName val="приложение 7"/>
      <sheetName val="приложение 8.3."/>
      <sheetName val="приложение 8"/>
    </sheetNames>
    <sheetDataSet>
      <sheetData sheetId="6"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4">
          <cell r="K44">
            <v>0</v>
          </cell>
          <cell r="L44">
            <v>0</v>
          </cell>
        </row>
        <row r="45">
          <cell r="I45">
            <v>0</v>
          </cell>
          <cell r="K45">
            <v>0</v>
          </cell>
          <cell r="L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4."/>
      <sheetName val="приложение 5"/>
      <sheetName val="приложение 6.4."/>
      <sheetName val="приложение 6"/>
      <sheetName val="приложение 7.4."/>
      <sheetName val="приложение 7"/>
      <sheetName val="приложение 8.4."/>
      <sheetName val="приложение 8"/>
    </sheetNames>
    <sheetDataSet>
      <sheetData sheetId="6">
        <row r="83">
          <cell r="J83">
            <v>0</v>
          </cell>
          <cell r="K83">
            <v>0</v>
          </cell>
          <cell r="L83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136">
          <cell r="J136">
            <v>0</v>
          </cell>
          <cell r="K136">
            <v>0</v>
          </cell>
          <cell r="L136">
            <v>0</v>
          </cell>
        </row>
        <row r="140">
          <cell r="J140">
            <v>0</v>
          </cell>
          <cell r="K140">
            <v>0</v>
          </cell>
          <cell r="L1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4."/>
      <sheetName val="приложение 5"/>
      <sheetName val="приложение 6.4."/>
      <sheetName val="приложение 6"/>
      <sheetName val="приложение 7.4."/>
      <sheetName val="приложение 7"/>
      <sheetName val="приложение 8.4."/>
      <sheetName val="приложение 8"/>
    </sheetNames>
    <sheetDataSet>
      <sheetData sheetId="6">
        <row r="54">
          <cell r="K54">
            <v>0</v>
          </cell>
          <cell r="L54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19">
          <cell r="K119">
            <v>0</v>
          </cell>
          <cell r="L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</row>
        <row r="139">
          <cell r="I139">
            <v>0</v>
          </cell>
          <cell r="K139">
            <v>0</v>
          </cell>
          <cell r="L139">
            <v>0</v>
          </cell>
        </row>
        <row r="140">
          <cell r="I140">
            <v>0</v>
          </cell>
          <cell r="K140">
            <v>0</v>
          </cell>
          <cell r="L140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</row>
        <row r="222">
          <cell r="J222">
            <v>0</v>
          </cell>
          <cell r="K222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4."/>
      <sheetName val="приложение 5"/>
      <sheetName val="приложение 6.4."/>
      <sheetName val="приложение 6"/>
      <sheetName val="приложение 7.4."/>
      <sheetName val="приложение 7"/>
      <sheetName val="приложение 8.4."/>
      <sheetName val="приложение 8"/>
    </sheetNames>
    <sheetDataSet>
      <sheetData sheetId="6">
        <row r="304">
          <cell r="K304">
            <v>0</v>
          </cell>
          <cell r="L3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3.57421875" style="99" customWidth="1"/>
    <col min="2" max="2" width="24.28125" style="99" customWidth="1"/>
    <col min="3" max="3" width="14.28125" style="121" customWidth="1"/>
    <col min="4" max="4" width="9.140625" style="98" customWidth="1"/>
    <col min="5" max="5" width="20.8515625" style="98" bestFit="1" customWidth="1"/>
    <col min="6" max="16384" width="9.140625" style="98" customWidth="1"/>
  </cols>
  <sheetData>
    <row r="1" spans="1:3" ht="15">
      <c r="A1" s="96"/>
      <c r="B1" s="122" t="s">
        <v>192</v>
      </c>
      <c r="C1" s="122"/>
    </row>
    <row r="2" spans="2:3" ht="15">
      <c r="B2" s="122" t="s">
        <v>21</v>
      </c>
      <c r="C2" s="122"/>
    </row>
    <row r="3" spans="2:3" ht="15">
      <c r="B3" s="122" t="s">
        <v>193</v>
      </c>
      <c r="C3" s="122"/>
    </row>
    <row r="4" spans="2:3" ht="15">
      <c r="B4" s="97"/>
      <c r="C4" s="97"/>
    </row>
    <row r="5" spans="1:3" s="100" customFormat="1" ht="19.5" customHeight="1">
      <c r="A5" s="123" t="s">
        <v>194</v>
      </c>
      <c r="B5" s="123"/>
      <c r="C5" s="123"/>
    </row>
    <row r="6" spans="1:3" ht="15" customHeight="1">
      <c r="A6" s="101"/>
      <c r="B6" s="101"/>
      <c r="C6" s="102" t="s">
        <v>195</v>
      </c>
    </row>
    <row r="7" spans="1:3" ht="26.25" customHeight="1">
      <c r="A7" s="103" t="s">
        <v>196</v>
      </c>
      <c r="B7" s="103" t="s">
        <v>197</v>
      </c>
      <c r="C7" s="104" t="s">
        <v>198</v>
      </c>
    </row>
    <row r="8" spans="1:3" s="108" customFormat="1" ht="27.75" customHeight="1">
      <c r="A8" s="105" t="s">
        <v>199</v>
      </c>
      <c r="B8" s="106" t="s">
        <v>200</v>
      </c>
      <c r="C8" s="107">
        <f>C9</f>
        <v>409630.9</v>
      </c>
    </row>
    <row r="9" spans="1:3" s="108" customFormat="1" ht="39" customHeight="1">
      <c r="A9" s="109" t="s">
        <v>201</v>
      </c>
      <c r="B9" s="110" t="s">
        <v>202</v>
      </c>
      <c r="C9" s="111">
        <f>C10</f>
        <v>409630.9</v>
      </c>
    </row>
    <row r="10" spans="1:3" s="108" customFormat="1" ht="39" customHeight="1">
      <c r="A10" s="112" t="s">
        <v>203</v>
      </c>
      <c r="B10" s="110" t="s">
        <v>204</v>
      </c>
      <c r="C10" s="111">
        <f>SUM(C11)</f>
        <v>409630.9</v>
      </c>
    </row>
    <row r="11" spans="1:3" s="108" customFormat="1" ht="22.5" customHeight="1">
      <c r="A11" s="113" t="s">
        <v>205</v>
      </c>
      <c r="B11" s="114" t="s">
        <v>206</v>
      </c>
      <c r="C11" s="115">
        <f>SUM(C12)</f>
        <v>409630.9</v>
      </c>
    </row>
    <row r="12" spans="1:3" s="108" customFormat="1" ht="28.5" customHeight="1">
      <c r="A12" s="116" t="s">
        <v>207</v>
      </c>
      <c r="B12" s="117" t="s">
        <v>208</v>
      </c>
      <c r="C12" s="118">
        <f>409630.9</f>
        <v>409630.9</v>
      </c>
    </row>
    <row r="13" spans="1:3" ht="12.75">
      <c r="A13" s="105" t="s">
        <v>209</v>
      </c>
      <c r="B13" s="106"/>
      <c r="C13" s="119">
        <f>C8</f>
        <v>409630.9</v>
      </c>
    </row>
    <row r="15" ht="12.75">
      <c r="A15" s="120"/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view="pageBreakPreview" zoomScaleNormal="90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4.140625" style="8" customWidth="1"/>
    <col min="2" max="2" width="37.7109375" style="8" customWidth="1"/>
    <col min="3" max="3" width="4.421875" style="8" customWidth="1"/>
    <col min="4" max="4" width="4.8515625" style="8" customWidth="1"/>
    <col min="5" max="5" width="4.28125" style="8" customWidth="1"/>
    <col min="6" max="6" width="13.8515625" style="9" customWidth="1"/>
    <col min="7" max="7" width="5.7109375" style="8" customWidth="1"/>
    <col min="8" max="8" width="12.28125" style="7" customWidth="1"/>
    <col min="9" max="9" width="14.28125" style="8" customWidth="1"/>
    <col min="10" max="11" width="12.8515625" style="8" customWidth="1"/>
    <col min="12" max="12" width="11.8515625" style="8" customWidth="1"/>
    <col min="13" max="13" width="19.140625" style="8" customWidth="1"/>
    <col min="14" max="14" width="9.28125" style="8" bestFit="1" customWidth="1"/>
    <col min="15" max="18" width="9.140625" style="8" customWidth="1"/>
    <col min="19" max="19" width="9.28125" style="8" bestFit="1" customWidth="1"/>
    <col min="20" max="16384" width="9.140625" style="8" customWidth="1"/>
  </cols>
  <sheetData>
    <row r="1" spans="8:12" ht="15">
      <c r="H1" s="10"/>
      <c r="I1" s="35" t="s">
        <v>42</v>
      </c>
      <c r="J1" s="124" t="s">
        <v>191</v>
      </c>
      <c r="K1" s="124"/>
      <c r="L1" s="124"/>
    </row>
    <row r="2" spans="8:12" ht="15">
      <c r="H2" s="34"/>
      <c r="I2" s="124" t="s">
        <v>21</v>
      </c>
      <c r="J2" s="124"/>
      <c r="K2" s="124"/>
      <c r="L2" s="124"/>
    </row>
    <row r="3" spans="8:12" ht="15">
      <c r="H3" s="11"/>
      <c r="I3" s="35"/>
      <c r="J3" s="35"/>
      <c r="K3" s="124" t="s">
        <v>177</v>
      </c>
      <c r="L3" s="124"/>
    </row>
    <row r="5" spans="1:12" ht="15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5.75">
      <c r="A6" s="127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>
      <c r="A7" s="125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12" t="s">
        <v>1</v>
      </c>
      <c r="B8" s="13"/>
      <c r="C8" s="13"/>
      <c r="D8" s="14"/>
      <c r="E8" s="14"/>
      <c r="F8" s="15"/>
      <c r="G8" s="14"/>
      <c r="H8" s="12"/>
      <c r="I8" s="14"/>
      <c r="J8" s="25"/>
      <c r="K8" s="14"/>
      <c r="L8" s="26" t="s">
        <v>2</v>
      </c>
    </row>
    <row r="9" spans="1:12" ht="89.25">
      <c r="A9" s="16" t="s">
        <v>3</v>
      </c>
      <c r="B9" s="17" t="s">
        <v>4</v>
      </c>
      <c r="C9" s="18" t="s">
        <v>5</v>
      </c>
      <c r="D9" s="18" t="s">
        <v>6</v>
      </c>
      <c r="E9" s="18" t="s">
        <v>7</v>
      </c>
      <c r="F9" s="6" t="s">
        <v>8</v>
      </c>
      <c r="G9" s="19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</row>
    <row r="10" spans="1:12" s="24" customFormat="1" ht="10.5">
      <c r="A10" s="21">
        <v>1</v>
      </c>
      <c r="B10" s="21">
        <v>2</v>
      </c>
      <c r="C10" s="21">
        <v>3</v>
      </c>
      <c r="D10" s="22" t="s">
        <v>15</v>
      </c>
      <c r="E10" s="22" t="s">
        <v>16</v>
      </c>
      <c r="F10" s="22">
        <v>6</v>
      </c>
      <c r="G10" s="21">
        <v>7</v>
      </c>
      <c r="H10" s="23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7" s="4" customFormat="1" ht="12.75">
      <c r="A11" s="65" t="s">
        <v>17</v>
      </c>
      <c r="B11" s="66" t="s">
        <v>22</v>
      </c>
      <c r="C11" s="89" t="s">
        <v>19</v>
      </c>
      <c r="D11" s="68"/>
      <c r="E11" s="68"/>
      <c r="F11" s="68"/>
      <c r="G11" s="68"/>
      <c r="H11" s="69">
        <f aca="true" t="shared" si="0" ref="H11:H19">I11+J11+K11+L11</f>
        <v>409670.9</v>
      </c>
      <c r="I11" s="69">
        <f>I12+I43+I62+I97+I113+I128</f>
        <v>40</v>
      </c>
      <c r="J11" s="69">
        <f>J12+J43+J62+J97+J113+J128</f>
        <v>0</v>
      </c>
      <c r="K11" s="69">
        <f>K12+K43+K62+K97+K113+K128</f>
        <v>409630.9</v>
      </c>
      <c r="L11" s="69">
        <f>L12+L43+L62+L97+L113+L128</f>
        <v>0</v>
      </c>
      <c r="M11" s="54"/>
      <c r="N11" s="54"/>
      <c r="O11" s="54"/>
      <c r="P11" s="54"/>
      <c r="Q11" s="54"/>
    </row>
    <row r="12" spans="1:13" s="5" customFormat="1" ht="12.75" customHeight="1">
      <c r="A12" s="72"/>
      <c r="B12" s="42" t="s">
        <v>79</v>
      </c>
      <c r="C12" s="42"/>
      <c r="D12" s="62" t="s">
        <v>31</v>
      </c>
      <c r="E12" s="62" t="s">
        <v>18</v>
      </c>
      <c r="F12" s="62"/>
      <c r="G12" s="62"/>
      <c r="H12" s="85">
        <f t="shared" si="0"/>
        <v>-21599.5</v>
      </c>
      <c r="I12" s="85">
        <f>I13+I20</f>
        <v>-21599.5</v>
      </c>
      <c r="J12" s="85">
        <v>0</v>
      </c>
      <c r="K12" s="85">
        <v>0</v>
      </c>
      <c r="L12" s="85">
        <v>0</v>
      </c>
      <c r="M12" s="55"/>
    </row>
    <row r="13" spans="1:13" s="5" customFormat="1" ht="12.75" customHeight="1">
      <c r="A13" s="72"/>
      <c r="B13" s="90" t="s">
        <v>187</v>
      </c>
      <c r="C13" s="91"/>
      <c r="D13" s="92" t="s">
        <v>31</v>
      </c>
      <c r="E13" s="92" t="s">
        <v>29</v>
      </c>
      <c r="F13" s="62"/>
      <c r="G13" s="62"/>
      <c r="H13" s="85">
        <f t="shared" si="0"/>
        <v>-21599.5</v>
      </c>
      <c r="I13" s="85">
        <f aca="true" t="shared" si="1" ref="I13:I18">I14</f>
        <v>-21599.5</v>
      </c>
      <c r="J13" s="85">
        <f aca="true" t="shared" si="2" ref="J13:L18">J14</f>
        <v>0</v>
      </c>
      <c r="K13" s="85">
        <f t="shared" si="2"/>
        <v>0</v>
      </c>
      <c r="L13" s="85">
        <f t="shared" si="2"/>
        <v>0</v>
      </c>
      <c r="M13" s="55"/>
    </row>
    <row r="14" spans="1:13" s="5" customFormat="1" ht="51.75" customHeight="1">
      <c r="A14" s="72"/>
      <c r="B14" s="93" t="s">
        <v>188</v>
      </c>
      <c r="C14" s="90"/>
      <c r="D14" s="94" t="s">
        <v>31</v>
      </c>
      <c r="E14" s="94" t="s">
        <v>29</v>
      </c>
      <c r="F14" s="95" t="s">
        <v>32</v>
      </c>
      <c r="G14" s="92"/>
      <c r="H14" s="85">
        <f t="shared" si="0"/>
        <v>-21599.5</v>
      </c>
      <c r="I14" s="59">
        <f t="shared" si="1"/>
        <v>-21599.5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5"/>
    </row>
    <row r="15" spans="1:13" s="5" customFormat="1" ht="47.25" customHeight="1">
      <c r="A15" s="72"/>
      <c r="B15" s="93" t="s">
        <v>33</v>
      </c>
      <c r="C15" s="93"/>
      <c r="D15" s="94" t="s">
        <v>31</v>
      </c>
      <c r="E15" s="94" t="s">
        <v>29</v>
      </c>
      <c r="F15" s="95" t="s">
        <v>34</v>
      </c>
      <c r="G15" s="92"/>
      <c r="H15" s="85">
        <f t="shared" si="0"/>
        <v>-21599.5</v>
      </c>
      <c r="I15" s="59">
        <f t="shared" si="1"/>
        <v>-21599.5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5"/>
    </row>
    <row r="16" spans="1:13" s="5" customFormat="1" ht="31.5" customHeight="1">
      <c r="A16" s="72"/>
      <c r="B16" s="93" t="s">
        <v>189</v>
      </c>
      <c r="C16" s="93"/>
      <c r="D16" s="94" t="s">
        <v>31</v>
      </c>
      <c r="E16" s="94" t="s">
        <v>29</v>
      </c>
      <c r="F16" s="95" t="s">
        <v>190</v>
      </c>
      <c r="G16" s="92"/>
      <c r="H16" s="85">
        <f t="shared" si="0"/>
        <v>-21599.5</v>
      </c>
      <c r="I16" s="59">
        <f t="shared" si="1"/>
        <v>-21599.5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5"/>
    </row>
    <row r="17" spans="1:13" s="5" customFormat="1" ht="63" customHeight="1">
      <c r="A17" s="72"/>
      <c r="B17" s="93" t="s">
        <v>71</v>
      </c>
      <c r="C17" s="91"/>
      <c r="D17" s="94" t="s">
        <v>31</v>
      </c>
      <c r="E17" s="94" t="s">
        <v>29</v>
      </c>
      <c r="F17" s="95" t="s">
        <v>190</v>
      </c>
      <c r="G17" s="94" t="s">
        <v>72</v>
      </c>
      <c r="H17" s="85">
        <f t="shared" si="0"/>
        <v>-21599.5</v>
      </c>
      <c r="I17" s="59">
        <f t="shared" si="1"/>
        <v>-21599.5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55"/>
    </row>
    <row r="18" spans="1:13" s="5" customFormat="1" ht="42" customHeight="1">
      <c r="A18" s="72"/>
      <c r="B18" s="93" t="s">
        <v>73</v>
      </c>
      <c r="C18" s="91"/>
      <c r="D18" s="94" t="s">
        <v>31</v>
      </c>
      <c r="E18" s="94" t="s">
        <v>29</v>
      </c>
      <c r="F18" s="95" t="s">
        <v>190</v>
      </c>
      <c r="G18" s="94" t="s">
        <v>74</v>
      </c>
      <c r="H18" s="85">
        <f t="shared" si="0"/>
        <v>-21599.5</v>
      </c>
      <c r="I18" s="59">
        <f t="shared" si="1"/>
        <v>-21599.5</v>
      </c>
      <c r="J18" s="59">
        <f t="shared" si="2"/>
        <v>0</v>
      </c>
      <c r="K18" s="59">
        <f t="shared" si="2"/>
        <v>0</v>
      </c>
      <c r="L18" s="59">
        <f t="shared" si="2"/>
        <v>0</v>
      </c>
      <c r="M18" s="55"/>
    </row>
    <row r="19" spans="1:13" s="5" customFormat="1" ht="30.75" customHeight="1">
      <c r="A19" s="72"/>
      <c r="B19" s="93" t="s">
        <v>146</v>
      </c>
      <c r="C19" s="91"/>
      <c r="D19" s="94" t="s">
        <v>31</v>
      </c>
      <c r="E19" s="94" t="s">
        <v>29</v>
      </c>
      <c r="F19" s="95" t="s">
        <v>190</v>
      </c>
      <c r="G19" s="94" t="s">
        <v>147</v>
      </c>
      <c r="H19" s="85">
        <f t="shared" si="0"/>
        <v>-21599.5</v>
      </c>
      <c r="I19" s="59">
        <v>-21599.5</v>
      </c>
      <c r="J19" s="59">
        <v>0</v>
      </c>
      <c r="K19" s="59">
        <v>0</v>
      </c>
      <c r="L19" s="59">
        <v>0</v>
      </c>
      <c r="M19" s="55"/>
    </row>
    <row r="20" spans="1:13" s="4" customFormat="1" ht="12.75">
      <c r="A20" s="72"/>
      <c r="B20" s="42" t="s">
        <v>137</v>
      </c>
      <c r="C20" s="42"/>
      <c r="D20" s="6" t="s">
        <v>31</v>
      </c>
      <c r="E20" s="6" t="s">
        <v>127</v>
      </c>
      <c r="F20" s="6"/>
      <c r="G20" s="6"/>
      <c r="H20" s="3">
        <f aca="true" t="shared" si="3" ref="H20:H30">J20</f>
        <v>0</v>
      </c>
      <c r="I20" s="3">
        <f aca="true" t="shared" si="4" ref="I20:L21">I21</f>
        <v>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54"/>
    </row>
    <row r="21" spans="1:13" s="4" customFormat="1" ht="40.5" customHeight="1">
      <c r="A21" s="57"/>
      <c r="B21" s="1" t="s">
        <v>93</v>
      </c>
      <c r="C21" s="47"/>
      <c r="D21" s="2" t="s">
        <v>31</v>
      </c>
      <c r="E21" s="2" t="s">
        <v>127</v>
      </c>
      <c r="F21" s="2" t="s">
        <v>94</v>
      </c>
      <c r="G21" s="2"/>
      <c r="H21" s="3">
        <f t="shared" si="3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54"/>
    </row>
    <row r="22" spans="1:13" s="4" customFormat="1" ht="25.5">
      <c r="A22" s="57"/>
      <c r="B22" s="1" t="s">
        <v>95</v>
      </c>
      <c r="C22" s="47"/>
      <c r="D22" s="2" t="s">
        <v>31</v>
      </c>
      <c r="E22" s="2" t="s">
        <v>127</v>
      </c>
      <c r="F22" s="2" t="s">
        <v>96</v>
      </c>
      <c r="G22" s="2"/>
      <c r="H22" s="3">
        <f t="shared" si="3"/>
        <v>0</v>
      </c>
      <c r="I22" s="27">
        <v>0</v>
      </c>
      <c r="J22" s="27">
        <f>J23</f>
        <v>0</v>
      </c>
      <c r="K22" s="27">
        <f>K24+K51</f>
        <v>0</v>
      </c>
      <c r="L22" s="27">
        <f>L24+L51</f>
        <v>0</v>
      </c>
      <c r="M22" s="54"/>
    </row>
    <row r="23" spans="1:13" s="4" customFormat="1" ht="87.75" customHeight="1">
      <c r="A23" s="57"/>
      <c r="B23" s="58" t="s">
        <v>150</v>
      </c>
      <c r="C23" s="1"/>
      <c r="D23" s="2" t="s">
        <v>31</v>
      </c>
      <c r="E23" s="73">
        <v>13</v>
      </c>
      <c r="F23" s="2" t="s">
        <v>151</v>
      </c>
      <c r="G23" s="2"/>
      <c r="H23" s="3">
        <f t="shared" si="3"/>
        <v>0</v>
      </c>
      <c r="I23" s="27">
        <v>0</v>
      </c>
      <c r="J23" s="27">
        <f>J24+J29</f>
        <v>0</v>
      </c>
      <c r="K23" s="27">
        <v>0</v>
      </c>
      <c r="L23" s="27">
        <v>0</v>
      </c>
      <c r="M23" s="54"/>
    </row>
    <row r="24" spans="1:13" s="4" customFormat="1" ht="76.5">
      <c r="A24" s="57"/>
      <c r="B24" s="1" t="s">
        <v>71</v>
      </c>
      <c r="C24" s="50"/>
      <c r="D24" s="2" t="s">
        <v>31</v>
      </c>
      <c r="E24" s="73">
        <v>13</v>
      </c>
      <c r="F24" s="2" t="s">
        <v>151</v>
      </c>
      <c r="G24" s="2" t="s">
        <v>72</v>
      </c>
      <c r="H24" s="3">
        <f t="shared" si="3"/>
        <v>-47.10000000000001</v>
      </c>
      <c r="I24" s="27">
        <v>0</v>
      </c>
      <c r="J24" s="27">
        <f>J25</f>
        <v>-47.10000000000001</v>
      </c>
      <c r="K24" s="27">
        <v>0</v>
      </c>
      <c r="L24" s="27">
        <v>0</v>
      </c>
      <c r="M24" s="54"/>
    </row>
    <row r="25" spans="1:13" s="4" customFormat="1" ht="25.5">
      <c r="A25" s="57"/>
      <c r="B25" s="1" t="s">
        <v>73</v>
      </c>
      <c r="C25" s="50"/>
      <c r="D25" s="2" t="s">
        <v>31</v>
      </c>
      <c r="E25" s="73">
        <v>13</v>
      </c>
      <c r="F25" s="2" t="s">
        <v>151</v>
      </c>
      <c r="G25" s="2" t="s">
        <v>74</v>
      </c>
      <c r="H25" s="3">
        <f t="shared" si="3"/>
        <v>-47.10000000000001</v>
      </c>
      <c r="I25" s="27">
        <v>0</v>
      </c>
      <c r="J25" s="27">
        <f>J26+J27+J28</f>
        <v>-47.10000000000001</v>
      </c>
      <c r="K25" s="27">
        <v>0</v>
      </c>
      <c r="L25" s="27">
        <v>0</v>
      </c>
      <c r="M25" s="54"/>
    </row>
    <row r="26" spans="1:13" s="4" customFormat="1" ht="25.5">
      <c r="A26" s="57"/>
      <c r="B26" s="1" t="s">
        <v>146</v>
      </c>
      <c r="C26" s="50"/>
      <c r="D26" s="2" t="s">
        <v>31</v>
      </c>
      <c r="E26" s="73">
        <v>13</v>
      </c>
      <c r="F26" s="2" t="s">
        <v>151</v>
      </c>
      <c r="G26" s="2" t="s">
        <v>147</v>
      </c>
      <c r="H26" s="3">
        <f>I26+J26+K26+L26</f>
        <v>214.6</v>
      </c>
      <c r="I26" s="27">
        <v>0</v>
      </c>
      <c r="J26" s="27">
        <v>214.6</v>
      </c>
      <c r="K26" s="59">
        <f>'[4]приложение 8.4.'!K102</f>
        <v>0</v>
      </c>
      <c r="L26" s="59">
        <f>'[4]приложение 8.4.'!L102</f>
        <v>0</v>
      </c>
      <c r="M26" s="54"/>
    </row>
    <row r="27" spans="1:13" s="4" customFormat="1" ht="38.25">
      <c r="A27" s="57"/>
      <c r="B27" s="1" t="s">
        <v>138</v>
      </c>
      <c r="C27" s="50"/>
      <c r="D27" s="2" t="s">
        <v>31</v>
      </c>
      <c r="E27" s="73">
        <v>13</v>
      </c>
      <c r="F27" s="2" t="s">
        <v>151</v>
      </c>
      <c r="G27" s="2" t="s">
        <v>139</v>
      </c>
      <c r="H27" s="3">
        <f>I27+J27+K27+L27</f>
        <v>-302</v>
      </c>
      <c r="I27" s="27">
        <v>0</v>
      </c>
      <c r="J27" s="27">
        <v>-302</v>
      </c>
      <c r="K27" s="59">
        <f>'[4]приложение 8.4.'!K103</f>
        <v>0</v>
      </c>
      <c r="L27" s="59">
        <f>'[4]приложение 8.4.'!L103</f>
        <v>0</v>
      </c>
      <c r="M27" s="54"/>
    </row>
    <row r="28" spans="1:13" s="4" customFormat="1" ht="55.5" customHeight="1">
      <c r="A28" s="57"/>
      <c r="B28" s="74" t="s">
        <v>176</v>
      </c>
      <c r="C28" s="50"/>
      <c r="D28" s="2" t="s">
        <v>31</v>
      </c>
      <c r="E28" s="73">
        <v>13</v>
      </c>
      <c r="F28" s="2" t="s">
        <v>151</v>
      </c>
      <c r="G28" s="2" t="s">
        <v>149</v>
      </c>
      <c r="H28" s="3">
        <f t="shared" si="3"/>
        <v>40.3</v>
      </c>
      <c r="I28" s="27">
        <v>0</v>
      </c>
      <c r="J28" s="27">
        <v>40.3</v>
      </c>
      <c r="K28" s="59">
        <v>0</v>
      </c>
      <c r="L28" s="59">
        <v>0</v>
      </c>
      <c r="M28" s="54"/>
    </row>
    <row r="29" spans="1:13" s="4" customFormat="1" ht="25.5">
      <c r="A29" s="57"/>
      <c r="B29" s="1" t="s">
        <v>23</v>
      </c>
      <c r="C29" s="50"/>
      <c r="D29" s="2" t="s">
        <v>31</v>
      </c>
      <c r="E29" s="73">
        <v>13</v>
      </c>
      <c r="F29" s="2" t="s">
        <v>151</v>
      </c>
      <c r="G29" s="2" t="s">
        <v>24</v>
      </c>
      <c r="H29" s="3">
        <f t="shared" si="3"/>
        <v>47.1</v>
      </c>
      <c r="I29" s="27">
        <v>0</v>
      </c>
      <c r="J29" s="27">
        <f>J30</f>
        <v>47.1</v>
      </c>
      <c r="K29" s="27">
        <v>0</v>
      </c>
      <c r="L29" s="27">
        <v>0</v>
      </c>
      <c r="M29" s="54"/>
    </row>
    <row r="30" spans="1:13" s="4" customFormat="1" ht="38.25">
      <c r="A30" s="57"/>
      <c r="B30" s="1" t="s">
        <v>25</v>
      </c>
      <c r="C30" s="50"/>
      <c r="D30" s="2" t="s">
        <v>31</v>
      </c>
      <c r="E30" s="73">
        <v>13</v>
      </c>
      <c r="F30" s="2" t="s">
        <v>151</v>
      </c>
      <c r="G30" s="2" t="s">
        <v>26</v>
      </c>
      <c r="H30" s="3">
        <f t="shared" si="3"/>
        <v>47.1</v>
      </c>
      <c r="I30" s="27">
        <v>0</v>
      </c>
      <c r="J30" s="27">
        <f>J31</f>
        <v>47.1</v>
      </c>
      <c r="K30" s="27">
        <v>0</v>
      </c>
      <c r="L30" s="27">
        <v>0</v>
      </c>
      <c r="M30" s="54"/>
    </row>
    <row r="31" spans="1:13" s="4" customFormat="1" ht="38.25">
      <c r="A31" s="57"/>
      <c r="B31" s="1" t="s">
        <v>27</v>
      </c>
      <c r="C31" s="50"/>
      <c r="D31" s="2" t="s">
        <v>31</v>
      </c>
      <c r="E31" s="73">
        <v>13</v>
      </c>
      <c r="F31" s="2" t="s">
        <v>151</v>
      </c>
      <c r="G31" s="2" t="s">
        <v>28</v>
      </c>
      <c r="H31" s="3">
        <f>J31</f>
        <v>47.1</v>
      </c>
      <c r="I31" s="27">
        <v>0</v>
      </c>
      <c r="J31" s="27">
        <f>-18-65.4+50+102.9-22.5+0.1</f>
        <v>47.1</v>
      </c>
      <c r="K31" s="59">
        <v>0</v>
      </c>
      <c r="L31" s="59">
        <v>0</v>
      </c>
      <c r="M31" s="54"/>
    </row>
    <row r="32" spans="1:15" s="4" customFormat="1" ht="178.5">
      <c r="A32" s="57"/>
      <c r="B32" s="58" t="s">
        <v>152</v>
      </c>
      <c r="C32" s="50"/>
      <c r="D32" s="2" t="s">
        <v>31</v>
      </c>
      <c r="E32" s="2" t="s">
        <v>127</v>
      </c>
      <c r="F32" s="2" t="s">
        <v>153</v>
      </c>
      <c r="G32" s="2"/>
      <c r="H32" s="3">
        <v>0</v>
      </c>
      <c r="I32" s="27">
        <f>I33</f>
        <v>0</v>
      </c>
      <c r="J32" s="27">
        <v>0</v>
      </c>
      <c r="K32" s="27">
        <f>K33</f>
        <v>0</v>
      </c>
      <c r="L32" s="27">
        <f>L33</f>
        <v>0</v>
      </c>
      <c r="M32" s="54"/>
      <c r="N32" s="54"/>
      <c r="O32" s="54"/>
    </row>
    <row r="33" spans="1:15" s="4" customFormat="1" ht="76.5">
      <c r="A33" s="57"/>
      <c r="B33" s="1" t="s">
        <v>71</v>
      </c>
      <c r="C33" s="50"/>
      <c r="D33" s="2" t="s">
        <v>31</v>
      </c>
      <c r="E33" s="2" t="s">
        <v>127</v>
      </c>
      <c r="F33" s="2" t="s">
        <v>153</v>
      </c>
      <c r="G33" s="2" t="s">
        <v>72</v>
      </c>
      <c r="H33" s="3">
        <f>I33+J33+K33+L33</f>
        <v>0</v>
      </c>
      <c r="I33" s="27">
        <f>I34</f>
        <v>0</v>
      </c>
      <c r="J33" s="27">
        <f>J34</f>
        <v>0</v>
      </c>
      <c r="K33" s="27">
        <f>K34</f>
        <v>0</v>
      </c>
      <c r="L33" s="27">
        <f>L34</f>
        <v>0</v>
      </c>
      <c r="M33" s="54"/>
      <c r="N33" s="54"/>
      <c r="O33" s="54"/>
    </row>
    <row r="34" spans="1:15" s="4" customFormat="1" ht="25.5">
      <c r="A34" s="57"/>
      <c r="B34" s="1" t="s">
        <v>73</v>
      </c>
      <c r="C34" s="50"/>
      <c r="D34" s="2" t="s">
        <v>31</v>
      </c>
      <c r="E34" s="2" t="s">
        <v>127</v>
      </c>
      <c r="F34" s="2" t="s">
        <v>153</v>
      </c>
      <c r="G34" s="2" t="s">
        <v>74</v>
      </c>
      <c r="H34" s="3">
        <f>I34+J34+K34+L34</f>
        <v>0</v>
      </c>
      <c r="I34" s="27">
        <v>0</v>
      </c>
      <c r="J34" s="27">
        <v>0</v>
      </c>
      <c r="K34" s="27">
        <v>0</v>
      </c>
      <c r="L34" s="27">
        <v>0</v>
      </c>
      <c r="M34" s="54"/>
      <c r="N34" s="54"/>
      <c r="O34" s="54"/>
    </row>
    <row r="35" spans="1:15" s="4" customFormat="1" ht="25.5">
      <c r="A35" s="57"/>
      <c r="B35" s="1" t="s">
        <v>146</v>
      </c>
      <c r="C35" s="50"/>
      <c r="D35" s="2" t="s">
        <v>31</v>
      </c>
      <c r="E35" s="2" t="s">
        <v>127</v>
      </c>
      <c r="F35" s="2" t="s">
        <v>153</v>
      </c>
      <c r="G35" s="2" t="s">
        <v>147</v>
      </c>
      <c r="H35" s="3">
        <f>I35+J35+K35+L35</f>
        <v>-2.6</v>
      </c>
      <c r="I35" s="27">
        <v>0</v>
      </c>
      <c r="J35" s="27">
        <v>-2.6</v>
      </c>
      <c r="K35" s="59">
        <v>0</v>
      </c>
      <c r="L35" s="59">
        <v>0</v>
      </c>
      <c r="M35" s="54"/>
      <c r="N35" s="54"/>
      <c r="O35" s="54"/>
    </row>
    <row r="36" spans="1:15" s="4" customFormat="1" ht="59.25" customHeight="1">
      <c r="A36" s="57"/>
      <c r="B36" s="74" t="s">
        <v>176</v>
      </c>
      <c r="C36" s="50"/>
      <c r="D36" s="2" t="s">
        <v>31</v>
      </c>
      <c r="E36" s="2" t="s">
        <v>127</v>
      </c>
      <c r="F36" s="2" t="s">
        <v>153</v>
      </c>
      <c r="G36" s="2" t="s">
        <v>149</v>
      </c>
      <c r="H36" s="3">
        <f>I36+J36+K36+L36</f>
        <v>2.6</v>
      </c>
      <c r="I36" s="27">
        <v>0</v>
      </c>
      <c r="J36" s="27">
        <v>2.6</v>
      </c>
      <c r="K36" s="59">
        <v>0</v>
      </c>
      <c r="L36" s="59">
        <v>0</v>
      </c>
      <c r="M36" s="54"/>
      <c r="N36" s="54"/>
      <c r="O36" s="54"/>
    </row>
    <row r="37" spans="1:13" s="4" customFormat="1" ht="12.75">
      <c r="A37" s="57"/>
      <c r="B37" s="1" t="s">
        <v>120</v>
      </c>
      <c r="C37" s="47"/>
      <c r="D37" s="2" t="s">
        <v>31</v>
      </c>
      <c r="E37" s="2" t="s">
        <v>127</v>
      </c>
      <c r="F37" s="2" t="s">
        <v>121</v>
      </c>
      <c r="G37" s="2"/>
      <c r="H37" s="3">
        <f>SUM(I37:L37)</f>
        <v>0</v>
      </c>
      <c r="I37" s="27">
        <f>I38</f>
        <v>0</v>
      </c>
      <c r="J37" s="27">
        <f>J38</f>
        <v>0</v>
      </c>
      <c r="K37" s="27">
        <f>K38</f>
        <v>0</v>
      </c>
      <c r="L37" s="27">
        <f>L38</f>
        <v>0</v>
      </c>
      <c r="M37" s="54"/>
    </row>
    <row r="38" spans="1:13" s="4" customFormat="1" ht="12.75">
      <c r="A38" s="57"/>
      <c r="B38" s="63" t="s">
        <v>75</v>
      </c>
      <c r="C38" s="50"/>
      <c r="D38" s="2" t="s">
        <v>31</v>
      </c>
      <c r="E38" s="2" t="s">
        <v>127</v>
      </c>
      <c r="F38" s="2" t="s">
        <v>128</v>
      </c>
      <c r="G38" s="2" t="s">
        <v>76</v>
      </c>
      <c r="H38" s="3">
        <f>SUM(I38:L38)</f>
        <v>0</v>
      </c>
      <c r="I38" s="27">
        <v>0</v>
      </c>
      <c r="J38" s="27">
        <f>J41</f>
        <v>0</v>
      </c>
      <c r="K38" s="27">
        <f>K41</f>
        <v>0</v>
      </c>
      <c r="L38" s="27">
        <f>L41</f>
        <v>0</v>
      </c>
      <c r="M38" s="54"/>
    </row>
    <row r="39" spans="1:13" s="4" customFormat="1" ht="12.75">
      <c r="A39" s="57"/>
      <c r="B39" s="63" t="s">
        <v>122</v>
      </c>
      <c r="C39" s="1"/>
      <c r="D39" s="2" t="s">
        <v>31</v>
      </c>
      <c r="E39" s="2" t="s">
        <v>127</v>
      </c>
      <c r="F39" s="2" t="s">
        <v>128</v>
      </c>
      <c r="G39" s="2" t="s">
        <v>123</v>
      </c>
      <c r="H39" s="3">
        <f>I39+J39+K39+L39</f>
        <v>-25</v>
      </c>
      <c r="I39" s="27">
        <f>I40</f>
        <v>-25</v>
      </c>
      <c r="J39" s="27">
        <f>J40</f>
        <v>0</v>
      </c>
      <c r="K39" s="27">
        <f>K40</f>
        <v>0</v>
      </c>
      <c r="L39" s="27">
        <f>L40</f>
        <v>0</v>
      </c>
      <c r="M39" s="54"/>
    </row>
    <row r="40" spans="1:13" s="4" customFormat="1" ht="165.75">
      <c r="A40" s="57"/>
      <c r="B40" s="63" t="s">
        <v>154</v>
      </c>
      <c r="C40" s="46"/>
      <c r="D40" s="2" t="s">
        <v>31</v>
      </c>
      <c r="E40" s="2" t="s">
        <v>127</v>
      </c>
      <c r="F40" s="2" t="s">
        <v>128</v>
      </c>
      <c r="G40" s="2" t="s">
        <v>124</v>
      </c>
      <c r="H40" s="3">
        <f>SUM(I40:L40)</f>
        <v>-25</v>
      </c>
      <c r="I40" s="27">
        <v>-25</v>
      </c>
      <c r="J40" s="59">
        <v>0</v>
      </c>
      <c r="K40" s="59">
        <v>0</v>
      </c>
      <c r="L40" s="59">
        <v>0</v>
      </c>
      <c r="M40" s="54"/>
    </row>
    <row r="41" spans="1:13" s="4" customFormat="1" ht="12.75">
      <c r="A41" s="57"/>
      <c r="B41" s="63" t="s">
        <v>133</v>
      </c>
      <c r="C41" s="50"/>
      <c r="D41" s="2" t="s">
        <v>31</v>
      </c>
      <c r="E41" s="2" t="s">
        <v>127</v>
      </c>
      <c r="F41" s="2" t="s">
        <v>128</v>
      </c>
      <c r="G41" s="2" t="s">
        <v>134</v>
      </c>
      <c r="H41" s="3">
        <f>SUM(I41:L41)</f>
        <v>25</v>
      </c>
      <c r="I41" s="27">
        <f>I42</f>
        <v>25</v>
      </c>
      <c r="J41" s="27">
        <f>J42</f>
        <v>0</v>
      </c>
      <c r="K41" s="27">
        <f>K42</f>
        <v>0</v>
      </c>
      <c r="L41" s="27">
        <f>L42</f>
        <v>0</v>
      </c>
      <c r="M41" s="54"/>
    </row>
    <row r="42" spans="1:13" s="4" customFormat="1" ht="12.75">
      <c r="A42" s="57"/>
      <c r="B42" s="63" t="s">
        <v>155</v>
      </c>
      <c r="C42" s="50"/>
      <c r="D42" s="2" t="s">
        <v>31</v>
      </c>
      <c r="E42" s="2" t="s">
        <v>127</v>
      </c>
      <c r="F42" s="2" t="s">
        <v>128</v>
      </c>
      <c r="G42" s="2" t="s">
        <v>156</v>
      </c>
      <c r="H42" s="3">
        <f>SUM(I42:L42)</f>
        <v>25</v>
      </c>
      <c r="I42" s="27">
        <v>25</v>
      </c>
      <c r="J42" s="27">
        <v>0</v>
      </c>
      <c r="K42" s="27">
        <v>0</v>
      </c>
      <c r="L42" s="27">
        <v>0</v>
      </c>
      <c r="M42" s="54"/>
    </row>
    <row r="43" spans="1:15" s="5" customFormat="1" ht="24" customHeight="1">
      <c r="A43" s="41"/>
      <c r="B43" s="42" t="s">
        <v>90</v>
      </c>
      <c r="C43" s="50"/>
      <c r="D43" s="6" t="s">
        <v>91</v>
      </c>
      <c r="E43" s="6" t="s">
        <v>18</v>
      </c>
      <c r="F43" s="6"/>
      <c r="G43" s="6"/>
      <c r="H43" s="3">
        <f>I43+J43+K43+L43</f>
        <v>0</v>
      </c>
      <c r="I43" s="3">
        <v>0</v>
      </c>
      <c r="J43" s="3">
        <v>0</v>
      </c>
      <c r="K43" s="3">
        <v>0</v>
      </c>
      <c r="L43" s="3">
        <v>0</v>
      </c>
      <c r="M43" s="55"/>
      <c r="N43" s="55"/>
      <c r="O43" s="55"/>
    </row>
    <row r="44" spans="1:15" s="5" customFormat="1" ht="12.75">
      <c r="A44" s="41"/>
      <c r="B44" s="42" t="s">
        <v>92</v>
      </c>
      <c r="C44" s="50"/>
      <c r="D44" s="6" t="s">
        <v>91</v>
      </c>
      <c r="E44" s="6" t="s">
        <v>29</v>
      </c>
      <c r="F44" s="6"/>
      <c r="G44" s="6"/>
      <c r="H44" s="3">
        <f aca="true" t="shared" si="5" ref="H44:H52">SUM(I44:L44)</f>
        <v>0</v>
      </c>
      <c r="I44" s="3">
        <f>I45</f>
        <v>0</v>
      </c>
      <c r="J44" s="3">
        <f aca="true" t="shared" si="6" ref="J44:L45">J45</f>
        <v>0</v>
      </c>
      <c r="K44" s="3">
        <f t="shared" si="6"/>
        <v>0</v>
      </c>
      <c r="L44" s="3">
        <f t="shared" si="6"/>
        <v>0</v>
      </c>
      <c r="M44" s="55"/>
      <c r="N44" s="55"/>
      <c r="O44" s="55"/>
    </row>
    <row r="45" spans="1:15" s="5" customFormat="1" ht="51">
      <c r="A45" s="41"/>
      <c r="B45" s="1" t="s">
        <v>108</v>
      </c>
      <c r="C45" s="42"/>
      <c r="D45" s="2" t="s">
        <v>91</v>
      </c>
      <c r="E45" s="2" t="s">
        <v>29</v>
      </c>
      <c r="F45" s="48" t="s">
        <v>32</v>
      </c>
      <c r="G45" s="6"/>
      <c r="H45" s="3">
        <f t="shared" si="5"/>
        <v>0</v>
      </c>
      <c r="I45" s="27">
        <f>I46</f>
        <v>0</v>
      </c>
      <c r="J45" s="27">
        <f t="shared" si="6"/>
        <v>0</v>
      </c>
      <c r="K45" s="27">
        <f t="shared" si="6"/>
        <v>0</v>
      </c>
      <c r="L45" s="27">
        <f t="shared" si="6"/>
        <v>0</v>
      </c>
      <c r="M45" s="55"/>
      <c r="N45" s="55"/>
      <c r="O45" s="55"/>
    </row>
    <row r="46" spans="1:15" s="5" customFormat="1" ht="38.25">
      <c r="A46" s="41"/>
      <c r="B46" s="1" t="s">
        <v>33</v>
      </c>
      <c r="C46" s="1"/>
      <c r="D46" s="2" t="s">
        <v>91</v>
      </c>
      <c r="E46" s="2" t="s">
        <v>29</v>
      </c>
      <c r="F46" s="48" t="s">
        <v>34</v>
      </c>
      <c r="G46" s="6"/>
      <c r="H46" s="3">
        <f t="shared" si="5"/>
        <v>0</v>
      </c>
      <c r="I46" s="27">
        <v>0</v>
      </c>
      <c r="J46" s="27">
        <v>0</v>
      </c>
      <c r="K46" s="27">
        <v>0</v>
      </c>
      <c r="L46" s="27">
        <v>0</v>
      </c>
      <c r="M46" s="55"/>
      <c r="N46" s="55"/>
      <c r="O46" s="55"/>
    </row>
    <row r="47" spans="1:13" s="5" customFormat="1" ht="283.5" customHeight="1">
      <c r="A47" s="41"/>
      <c r="B47" s="75" t="s">
        <v>157</v>
      </c>
      <c r="C47" s="1"/>
      <c r="D47" s="2" t="s">
        <v>91</v>
      </c>
      <c r="E47" s="2" t="s">
        <v>29</v>
      </c>
      <c r="F47" s="48" t="s">
        <v>158</v>
      </c>
      <c r="G47" s="6"/>
      <c r="H47" s="3">
        <f t="shared" si="5"/>
        <v>0</v>
      </c>
      <c r="I47" s="27">
        <f aca="true" t="shared" si="7" ref="I47:L48">I48</f>
        <v>0</v>
      </c>
      <c r="J47" s="27">
        <f t="shared" si="7"/>
        <v>0</v>
      </c>
      <c r="K47" s="27">
        <f t="shared" si="7"/>
        <v>0</v>
      </c>
      <c r="L47" s="27">
        <f t="shared" si="7"/>
        <v>0</v>
      </c>
      <c r="M47" s="55"/>
    </row>
    <row r="48" spans="1:13" s="4" customFormat="1" ht="76.5">
      <c r="A48" s="57"/>
      <c r="B48" s="1" t="s">
        <v>71</v>
      </c>
      <c r="C48" s="50"/>
      <c r="D48" s="2" t="s">
        <v>91</v>
      </c>
      <c r="E48" s="2" t="s">
        <v>29</v>
      </c>
      <c r="F48" s="48" t="s">
        <v>158</v>
      </c>
      <c r="G48" s="2" t="s">
        <v>72</v>
      </c>
      <c r="H48" s="3">
        <f t="shared" si="5"/>
        <v>0</v>
      </c>
      <c r="I48" s="27">
        <f t="shared" si="7"/>
        <v>0</v>
      </c>
      <c r="J48" s="27">
        <f t="shared" si="7"/>
        <v>0</v>
      </c>
      <c r="K48" s="27">
        <f t="shared" si="7"/>
        <v>0</v>
      </c>
      <c r="L48" s="27">
        <f t="shared" si="7"/>
        <v>0</v>
      </c>
      <c r="M48" s="54"/>
    </row>
    <row r="49" spans="1:13" s="4" customFormat="1" ht="29.25" customHeight="1">
      <c r="A49" s="57"/>
      <c r="B49" s="1" t="s">
        <v>73</v>
      </c>
      <c r="C49" s="50"/>
      <c r="D49" s="2" t="s">
        <v>91</v>
      </c>
      <c r="E49" s="2" t="s">
        <v>29</v>
      </c>
      <c r="F49" s="48" t="s">
        <v>158</v>
      </c>
      <c r="G49" s="2" t="s">
        <v>74</v>
      </c>
      <c r="H49" s="3">
        <f t="shared" si="5"/>
        <v>0</v>
      </c>
      <c r="I49" s="27">
        <f>I50+I51+I52</f>
        <v>0</v>
      </c>
      <c r="J49" s="27">
        <f>J50+J51+J52</f>
        <v>0</v>
      </c>
      <c r="K49" s="27">
        <f>K50+K51+K52</f>
        <v>0</v>
      </c>
      <c r="L49" s="27">
        <f>L50+L51+L52</f>
        <v>0</v>
      </c>
      <c r="M49" s="54"/>
    </row>
    <row r="50" spans="1:13" s="4" customFormat="1" ht="25.5">
      <c r="A50" s="57"/>
      <c r="B50" s="1" t="s">
        <v>146</v>
      </c>
      <c r="C50" s="50"/>
      <c r="D50" s="2" t="s">
        <v>91</v>
      </c>
      <c r="E50" s="2" t="s">
        <v>29</v>
      </c>
      <c r="F50" s="48" t="s">
        <v>158</v>
      </c>
      <c r="G50" s="2" t="s">
        <v>147</v>
      </c>
      <c r="H50" s="3">
        <f t="shared" si="5"/>
        <v>269</v>
      </c>
      <c r="I50" s="27">
        <v>0</v>
      </c>
      <c r="J50" s="27">
        <v>269</v>
      </c>
      <c r="K50" s="59">
        <f>'[4]приложение 8.4.'!K119</f>
        <v>0</v>
      </c>
      <c r="L50" s="59">
        <f>'[4]приложение 8.4.'!L119</f>
        <v>0</v>
      </c>
      <c r="M50" s="54"/>
    </row>
    <row r="51" spans="1:13" s="4" customFormat="1" ht="38.25" customHeight="1">
      <c r="A51" s="57"/>
      <c r="B51" s="1" t="s">
        <v>138</v>
      </c>
      <c r="C51" s="50"/>
      <c r="D51" s="2" t="s">
        <v>91</v>
      </c>
      <c r="E51" s="2" t="s">
        <v>29</v>
      </c>
      <c r="F51" s="48" t="s">
        <v>158</v>
      </c>
      <c r="G51" s="2" t="s">
        <v>139</v>
      </c>
      <c r="H51" s="3">
        <f t="shared" si="5"/>
        <v>-224.6</v>
      </c>
      <c r="I51" s="27">
        <v>0</v>
      </c>
      <c r="J51" s="27">
        <v>-224.6</v>
      </c>
      <c r="K51" s="27">
        <f>0+'[4]приложение 8.4.'!K120</f>
        <v>0</v>
      </c>
      <c r="L51" s="27">
        <f>0+'[4]приложение 8.4.'!L120</f>
        <v>0</v>
      </c>
      <c r="M51" s="54"/>
    </row>
    <row r="52" spans="1:13" s="4" customFormat="1" ht="50.25" customHeight="1">
      <c r="A52" s="57"/>
      <c r="B52" s="74" t="s">
        <v>176</v>
      </c>
      <c r="C52" s="50"/>
      <c r="D52" s="2" t="s">
        <v>91</v>
      </c>
      <c r="E52" s="2" t="s">
        <v>29</v>
      </c>
      <c r="F52" s="48" t="s">
        <v>158</v>
      </c>
      <c r="G52" s="2" t="s">
        <v>149</v>
      </c>
      <c r="H52" s="3">
        <f t="shared" si="5"/>
        <v>-44.4</v>
      </c>
      <c r="I52" s="27">
        <v>0</v>
      </c>
      <c r="J52" s="27">
        <v>-44.4</v>
      </c>
      <c r="K52" s="59">
        <v>0</v>
      </c>
      <c r="L52" s="59">
        <v>0</v>
      </c>
      <c r="M52" s="54"/>
    </row>
    <row r="53" spans="1:15" s="5" customFormat="1" ht="285" customHeight="1">
      <c r="A53" s="41"/>
      <c r="B53" s="58" t="s">
        <v>159</v>
      </c>
      <c r="C53" s="50"/>
      <c r="D53" s="2" t="s">
        <v>91</v>
      </c>
      <c r="E53" s="2" t="s">
        <v>29</v>
      </c>
      <c r="F53" s="48" t="s">
        <v>160</v>
      </c>
      <c r="G53" s="6"/>
      <c r="H53" s="3">
        <f>I53+J53+K53+L53</f>
        <v>0</v>
      </c>
      <c r="I53" s="27">
        <f aca="true" t="shared" si="8" ref="I53:L54">I54</f>
        <v>0</v>
      </c>
      <c r="J53" s="27">
        <f>J54+J58</f>
        <v>0</v>
      </c>
      <c r="K53" s="27">
        <f t="shared" si="8"/>
        <v>0</v>
      </c>
      <c r="L53" s="27">
        <f t="shared" si="8"/>
        <v>0</v>
      </c>
      <c r="M53" s="55"/>
      <c r="N53" s="55"/>
      <c r="O53" s="55"/>
    </row>
    <row r="54" spans="1:15" s="4" customFormat="1" ht="76.5">
      <c r="A54" s="57"/>
      <c r="B54" s="1" t="s">
        <v>71</v>
      </c>
      <c r="C54" s="50"/>
      <c r="D54" s="2" t="s">
        <v>91</v>
      </c>
      <c r="E54" s="2" t="s">
        <v>29</v>
      </c>
      <c r="F54" s="48" t="s">
        <v>160</v>
      </c>
      <c r="G54" s="2" t="s">
        <v>72</v>
      </c>
      <c r="H54" s="3">
        <f aca="true" t="shared" si="9" ref="H54:H61">SUM(I54:L54)</f>
        <v>-38.8</v>
      </c>
      <c r="I54" s="27">
        <f t="shared" si="8"/>
        <v>0</v>
      </c>
      <c r="J54" s="27">
        <f>J55</f>
        <v>-38.8</v>
      </c>
      <c r="K54" s="27">
        <f t="shared" si="8"/>
        <v>0</v>
      </c>
      <c r="L54" s="27">
        <f t="shared" si="8"/>
        <v>0</v>
      </c>
      <c r="M54" s="54"/>
      <c r="N54" s="54"/>
      <c r="O54" s="54"/>
    </row>
    <row r="55" spans="1:15" s="4" customFormat="1" ht="25.5">
      <c r="A55" s="57"/>
      <c r="B55" s="1" t="s">
        <v>73</v>
      </c>
      <c r="C55" s="50"/>
      <c r="D55" s="2" t="s">
        <v>91</v>
      </c>
      <c r="E55" s="2" t="s">
        <v>29</v>
      </c>
      <c r="F55" s="48" t="s">
        <v>160</v>
      </c>
      <c r="G55" s="2" t="s">
        <v>74</v>
      </c>
      <c r="H55" s="3">
        <f t="shared" si="9"/>
        <v>-38.8</v>
      </c>
      <c r="I55" s="27">
        <v>0</v>
      </c>
      <c r="J55" s="27">
        <f>J56+J57</f>
        <v>-38.8</v>
      </c>
      <c r="K55" s="27">
        <v>0</v>
      </c>
      <c r="L55" s="27">
        <v>0</v>
      </c>
      <c r="M55" s="54"/>
      <c r="N55" s="54"/>
      <c r="O55" s="54"/>
    </row>
    <row r="56" spans="1:15" s="4" customFormat="1" ht="44.25" customHeight="1">
      <c r="A56" s="57"/>
      <c r="B56" s="1" t="s">
        <v>138</v>
      </c>
      <c r="C56" s="50"/>
      <c r="D56" s="2" t="s">
        <v>91</v>
      </c>
      <c r="E56" s="2" t="s">
        <v>29</v>
      </c>
      <c r="F56" s="48" t="s">
        <v>161</v>
      </c>
      <c r="G56" s="2" t="s">
        <v>139</v>
      </c>
      <c r="H56" s="3">
        <f>SUM(I56:L56)</f>
        <v>-28.5</v>
      </c>
      <c r="I56" s="27">
        <v>0</v>
      </c>
      <c r="J56" s="27">
        <v>-28.5</v>
      </c>
      <c r="K56" s="27">
        <v>0</v>
      </c>
      <c r="L56" s="27">
        <v>0</v>
      </c>
      <c r="M56" s="54"/>
      <c r="N56" s="54"/>
      <c r="O56" s="54"/>
    </row>
    <row r="57" spans="1:13" s="4" customFormat="1" ht="53.25" customHeight="1">
      <c r="A57" s="57"/>
      <c r="B57" s="74" t="s">
        <v>176</v>
      </c>
      <c r="C57" s="50"/>
      <c r="D57" s="2" t="s">
        <v>91</v>
      </c>
      <c r="E57" s="2" t="s">
        <v>29</v>
      </c>
      <c r="F57" s="48" t="s">
        <v>160</v>
      </c>
      <c r="G57" s="2" t="s">
        <v>149</v>
      </c>
      <c r="H57" s="3">
        <f>SUM(I57:L57)</f>
        <v>-10.3</v>
      </c>
      <c r="I57" s="27">
        <v>0</v>
      </c>
      <c r="J57" s="27">
        <v>-10.3</v>
      </c>
      <c r="K57" s="27">
        <v>0</v>
      </c>
      <c r="L57" s="27">
        <v>0</v>
      </c>
      <c r="M57" s="54"/>
    </row>
    <row r="58" spans="1:15" s="4" customFormat="1" ht="25.5">
      <c r="A58" s="57"/>
      <c r="B58" s="1" t="s">
        <v>23</v>
      </c>
      <c r="C58" s="50"/>
      <c r="D58" s="2" t="s">
        <v>91</v>
      </c>
      <c r="E58" s="2" t="s">
        <v>29</v>
      </c>
      <c r="F58" s="48" t="s">
        <v>160</v>
      </c>
      <c r="G58" s="2" t="s">
        <v>24</v>
      </c>
      <c r="H58" s="3">
        <f t="shared" si="9"/>
        <v>38.8</v>
      </c>
      <c r="I58" s="27">
        <f>I59</f>
        <v>0</v>
      </c>
      <c r="J58" s="27">
        <f>J59</f>
        <v>38.8</v>
      </c>
      <c r="K58" s="27">
        <f>K59</f>
        <v>0</v>
      </c>
      <c r="L58" s="27">
        <f>L59</f>
        <v>0</v>
      </c>
      <c r="M58" s="54"/>
      <c r="N58" s="54"/>
      <c r="O58" s="54"/>
    </row>
    <row r="59" spans="1:15" s="4" customFormat="1" ht="39.75" customHeight="1">
      <c r="A59" s="57"/>
      <c r="B59" s="1" t="s">
        <v>25</v>
      </c>
      <c r="C59" s="50"/>
      <c r="D59" s="2" t="s">
        <v>91</v>
      </c>
      <c r="E59" s="2" t="s">
        <v>29</v>
      </c>
      <c r="F59" s="48" t="s">
        <v>160</v>
      </c>
      <c r="G59" s="2" t="s">
        <v>26</v>
      </c>
      <c r="H59" s="3">
        <f t="shared" si="9"/>
        <v>38.8</v>
      </c>
      <c r="I59" s="27">
        <f>I60+I61</f>
        <v>0</v>
      </c>
      <c r="J59" s="27">
        <f>J60+J61</f>
        <v>38.8</v>
      </c>
      <c r="K59" s="27">
        <f>K60+K61</f>
        <v>0</v>
      </c>
      <c r="L59" s="27">
        <f>L60+L61</f>
        <v>0</v>
      </c>
      <c r="M59" s="54"/>
      <c r="N59" s="54"/>
      <c r="O59" s="54"/>
    </row>
    <row r="60" spans="1:12" s="88" customFormat="1" ht="39.75" customHeight="1">
      <c r="A60" s="38"/>
      <c r="B60" s="31" t="s">
        <v>86</v>
      </c>
      <c r="C60" s="36"/>
      <c r="D60" s="32" t="s">
        <v>91</v>
      </c>
      <c r="E60" s="32" t="s">
        <v>29</v>
      </c>
      <c r="F60" s="87" t="s">
        <v>160</v>
      </c>
      <c r="G60" s="32" t="s">
        <v>87</v>
      </c>
      <c r="H60" s="33">
        <f>SUM(I60:L60)</f>
        <v>2.3</v>
      </c>
      <c r="I60" s="37">
        <v>0</v>
      </c>
      <c r="J60" s="37">
        <v>2.3</v>
      </c>
      <c r="K60" s="28">
        <f>'[4]приложение 8.4.'!K54</f>
        <v>0</v>
      </c>
      <c r="L60" s="28">
        <f>'[4]приложение 8.4.'!L54</f>
        <v>0</v>
      </c>
    </row>
    <row r="61" spans="1:15" s="4" customFormat="1" ht="39.75" customHeight="1">
      <c r="A61" s="57"/>
      <c r="B61" s="1" t="s">
        <v>27</v>
      </c>
      <c r="C61" s="50"/>
      <c r="D61" s="2" t="s">
        <v>91</v>
      </c>
      <c r="E61" s="2" t="s">
        <v>29</v>
      </c>
      <c r="F61" s="48" t="s">
        <v>160</v>
      </c>
      <c r="G61" s="2" t="s">
        <v>28</v>
      </c>
      <c r="H61" s="3">
        <f t="shared" si="9"/>
        <v>36.5</v>
      </c>
      <c r="I61" s="27">
        <v>0</v>
      </c>
      <c r="J61" s="27">
        <v>36.5</v>
      </c>
      <c r="K61" s="59">
        <v>0</v>
      </c>
      <c r="L61" s="59">
        <v>0</v>
      </c>
      <c r="M61" s="54"/>
      <c r="N61" s="54"/>
      <c r="O61" s="54"/>
    </row>
    <row r="62" spans="1:13" s="5" customFormat="1" ht="14.25" customHeight="1">
      <c r="A62" s="41"/>
      <c r="B62" s="46" t="s">
        <v>69</v>
      </c>
      <c r="C62" s="50"/>
      <c r="D62" s="6" t="s">
        <v>29</v>
      </c>
      <c r="E62" s="6" t="s">
        <v>18</v>
      </c>
      <c r="F62" s="6"/>
      <c r="G62" s="6"/>
      <c r="H62" s="3">
        <f>I62+J62+K62+L62</f>
        <v>783.8</v>
      </c>
      <c r="I62" s="3">
        <f>I63</f>
        <v>783.8</v>
      </c>
      <c r="J62" s="3">
        <v>0</v>
      </c>
      <c r="K62" s="3">
        <v>0</v>
      </c>
      <c r="L62" s="3">
        <v>0</v>
      </c>
      <c r="M62" s="55"/>
    </row>
    <row r="63" spans="1:13" s="7" customFormat="1" ht="12.75">
      <c r="A63" s="41"/>
      <c r="B63" s="42" t="s">
        <v>170</v>
      </c>
      <c r="C63" s="50"/>
      <c r="D63" s="6" t="s">
        <v>29</v>
      </c>
      <c r="E63" s="6" t="s">
        <v>105</v>
      </c>
      <c r="F63" s="6"/>
      <c r="G63" s="6"/>
      <c r="H63" s="3">
        <f>SUM(I63:L63)</f>
        <v>783.8</v>
      </c>
      <c r="I63" s="3">
        <f>I64</f>
        <v>783.8</v>
      </c>
      <c r="J63" s="3">
        <f>J65+J89</f>
        <v>0</v>
      </c>
      <c r="K63" s="3">
        <f>K65+K89</f>
        <v>0</v>
      </c>
      <c r="L63" s="3">
        <f>L65+L89</f>
        <v>0</v>
      </c>
      <c r="M63" s="40"/>
    </row>
    <row r="64" spans="1:13" ht="51.75" customHeight="1">
      <c r="A64" s="57"/>
      <c r="B64" s="1" t="s">
        <v>125</v>
      </c>
      <c r="C64" s="50"/>
      <c r="D64" s="2" t="s">
        <v>29</v>
      </c>
      <c r="E64" s="2" t="s">
        <v>105</v>
      </c>
      <c r="F64" s="2" t="s">
        <v>126</v>
      </c>
      <c r="G64" s="2"/>
      <c r="H64" s="3">
        <f aca="true" t="shared" si="10" ref="H64:H69">I64+J64+K64+L64</f>
        <v>783.8</v>
      </c>
      <c r="I64" s="27">
        <f>I65</f>
        <v>783.8</v>
      </c>
      <c r="J64" s="27">
        <f>J65</f>
        <v>0</v>
      </c>
      <c r="K64" s="27">
        <f>K65</f>
        <v>0</v>
      </c>
      <c r="L64" s="27">
        <f>L65</f>
        <v>0</v>
      </c>
      <c r="M64" s="39"/>
    </row>
    <row r="65" spans="1:13" ht="54" customHeight="1">
      <c r="A65" s="57"/>
      <c r="B65" s="1" t="s">
        <v>130</v>
      </c>
      <c r="C65" s="50"/>
      <c r="D65" s="2" t="s">
        <v>29</v>
      </c>
      <c r="E65" s="2" t="s">
        <v>105</v>
      </c>
      <c r="F65" s="2" t="s">
        <v>131</v>
      </c>
      <c r="G65" s="2"/>
      <c r="H65" s="3">
        <f t="shared" si="10"/>
        <v>783.8</v>
      </c>
      <c r="I65" s="27">
        <f aca="true" t="shared" si="11" ref="I65:L66">I67</f>
        <v>783.8</v>
      </c>
      <c r="J65" s="27">
        <f t="shared" si="11"/>
        <v>0</v>
      </c>
      <c r="K65" s="27">
        <f t="shared" si="11"/>
        <v>0</v>
      </c>
      <c r="L65" s="27">
        <f t="shared" si="11"/>
        <v>0</v>
      </c>
      <c r="M65" s="39"/>
    </row>
    <row r="66" spans="1:13" ht="14.25" customHeight="1">
      <c r="A66" s="57"/>
      <c r="B66" s="1" t="s">
        <v>30</v>
      </c>
      <c r="C66" s="50"/>
      <c r="D66" s="2" t="s">
        <v>29</v>
      </c>
      <c r="E66" s="2" t="s">
        <v>105</v>
      </c>
      <c r="F66" s="2" t="s">
        <v>164</v>
      </c>
      <c r="G66" s="2"/>
      <c r="H66" s="3">
        <f t="shared" si="10"/>
        <v>783.8</v>
      </c>
      <c r="I66" s="27">
        <f t="shared" si="11"/>
        <v>783.8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39"/>
    </row>
    <row r="67" spans="1:13" ht="24.75" customHeight="1">
      <c r="A67" s="57"/>
      <c r="B67" s="1" t="s">
        <v>23</v>
      </c>
      <c r="C67" s="1"/>
      <c r="D67" s="2" t="s">
        <v>29</v>
      </c>
      <c r="E67" s="2" t="s">
        <v>105</v>
      </c>
      <c r="F67" s="2" t="s">
        <v>164</v>
      </c>
      <c r="G67" s="2" t="s">
        <v>24</v>
      </c>
      <c r="H67" s="3">
        <f t="shared" si="10"/>
        <v>783.8</v>
      </c>
      <c r="I67" s="27">
        <f aca="true" t="shared" si="12" ref="I67:L68">I68</f>
        <v>783.8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39"/>
    </row>
    <row r="68" spans="1:13" ht="38.25">
      <c r="A68" s="57"/>
      <c r="B68" s="1" t="s">
        <v>25</v>
      </c>
      <c r="C68" s="1"/>
      <c r="D68" s="2" t="s">
        <v>29</v>
      </c>
      <c r="E68" s="2" t="s">
        <v>105</v>
      </c>
      <c r="F68" s="2" t="s">
        <v>164</v>
      </c>
      <c r="G68" s="2" t="s">
        <v>26</v>
      </c>
      <c r="H68" s="3">
        <f t="shared" si="10"/>
        <v>783.8</v>
      </c>
      <c r="I68" s="27">
        <f t="shared" si="12"/>
        <v>783.8</v>
      </c>
      <c r="J68" s="27">
        <f t="shared" si="12"/>
        <v>0</v>
      </c>
      <c r="K68" s="27">
        <f t="shared" si="12"/>
        <v>0</v>
      </c>
      <c r="L68" s="27">
        <f t="shared" si="12"/>
        <v>0</v>
      </c>
      <c r="M68" s="39"/>
    </row>
    <row r="69" spans="1:13" ht="39" customHeight="1">
      <c r="A69" s="57"/>
      <c r="B69" s="1" t="s">
        <v>27</v>
      </c>
      <c r="C69" s="1"/>
      <c r="D69" s="2" t="s">
        <v>29</v>
      </c>
      <c r="E69" s="2" t="s">
        <v>105</v>
      </c>
      <c r="F69" s="2" t="s">
        <v>164</v>
      </c>
      <c r="G69" s="2" t="s">
        <v>28</v>
      </c>
      <c r="H69" s="3">
        <f t="shared" si="10"/>
        <v>783.8</v>
      </c>
      <c r="I69" s="27">
        <v>783.8</v>
      </c>
      <c r="J69" s="59">
        <f>'[4]приложение 8.4.'!J120</f>
        <v>0</v>
      </c>
      <c r="K69" s="59">
        <f>'[4]приложение 8.4.'!K120</f>
        <v>0</v>
      </c>
      <c r="L69" s="59">
        <f>'[4]приложение 8.4.'!L120</f>
        <v>0</v>
      </c>
      <c r="M69" s="39"/>
    </row>
    <row r="70" spans="1:13" s="5" customFormat="1" ht="25.5" customHeight="1">
      <c r="A70" s="41"/>
      <c r="B70" s="42" t="s">
        <v>106</v>
      </c>
      <c r="C70" s="50"/>
      <c r="D70" s="6" t="s">
        <v>29</v>
      </c>
      <c r="E70" s="6" t="s">
        <v>107</v>
      </c>
      <c r="F70" s="6"/>
      <c r="G70" s="6"/>
      <c r="H70" s="76">
        <f>I70+J70+K70+L70</f>
        <v>0</v>
      </c>
      <c r="I70" s="76">
        <v>0</v>
      </c>
      <c r="J70" s="76">
        <v>0</v>
      </c>
      <c r="K70" s="77">
        <v>0</v>
      </c>
      <c r="L70" s="77">
        <v>0</v>
      </c>
      <c r="M70" s="78"/>
    </row>
    <row r="71" spans="1:13" s="5" customFormat="1" ht="51">
      <c r="A71" s="41"/>
      <c r="B71" s="1" t="s">
        <v>108</v>
      </c>
      <c r="C71" s="42"/>
      <c r="D71" s="2" t="s">
        <v>29</v>
      </c>
      <c r="E71" s="2" t="s">
        <v>107</v>
      </c>
      <c r="F71" s="48" t="s">
        <v>32</v>
      </c>
      <c r="G71" s="6"/>
      <c r="H71" s="76">
        <f>SUM(I71:L71)</f>
        <v>0</v>
      </c>
      <c r="I71" s="77">
        <v>0</v>
      </c>
      <c r="J71" s="77">
        <v>0</v>
      </c>
      <c r="K71" s="77">
        <v>0</v>
      </c>
      <c r="L71" s="77">
        <v>0</v>
      </c>
      <c r="M71" s="78"/>
    </row>
    <row r="72" spans="1:13" s="5" customFormat="1" ht="38.25">
      <c r="A72" s="41"/>
      <c r="B72" s="1" t="s">
        <v>33</v>
      </c>
      <c r="C72" s="1"/>
      <c r="D72" s="2" t="s">
        <v>29</v>
      </c>
      <c r="E72" s="2" t="s">
        <v>107</v>
      </c>
      <c r="F72" s="48" t="s">
        <v>34</v>
      </c>
      <c r="G72" s="6"/>
      <c r="H72" s="76">
        <f>SUM(I72:L72)</f>
        <v>0</v>
      </c>
      <c r="I72" s="77">
        <v>0</v>
      </c>
      <c r="J72" s="77">
        <v>0</v>
      </c>
      <c r="K72" s="77">
        <v>0</v>
      </c>
      <c r="L72" s="77">
        <v>0</v>
      </c>
      <c r="M72" s="78"/>
    </row>
    <row r="73" spans="1:13" s="5" customFormat="1" ht="114" customHeight="1">
      <c r="A73" s="41"/>
      <c r="B73" s="1" t="s">
        <v>162</v>
      </c>
      <c r="C73" s="1"/>
      <c r="D73" s="2" t="s">
        <v>29</v>
      </c>
      <c r="E73" s="2" t="s">
        <v>107</v>
      </c>
      <c r="F73" s="48" t="s">
        <v>163</v>
      </c>
      <c r="G73" s="6"/>
      <c r="H73" s="76">
        <f>SUM(I73:L73)</f>
        <v>0</v>
      </c>
      <c r="I73" s="77">
        <v>0</v>
      </c>
      <c r="J73" s="77">
        <v>0</v>
      </c>
      <c r="K73" s="77">
        <v>0</v>
      </c>
      <c r="L73" s="77">
        <v>0</v>
      </c>
      <c r="M73" s="78"/>
    </row>
    <row r="74" spans="1:13" s="4" customFormat="1" ht="80.25" customHeight="1">
      <c r="A74" s="57"/>
      <c r="B74" s="1" t="s">
        <v>71</v>
      </c>
      <c r="C74" s="50"/>
      <c r="D74" s="2" t="s">
        <v>29</v>
      </c>
      <c r="E74" s="2" t="s">
        <v>107</v>
      </c>
      <c r="F74" s="48" t="s">
        <v>163</v>
      </c>
      <c r="G74" s="2" t="s">
        <v>72</v>
      </c>
      <c r="H74" s="76">
        <f aca="true" t="shared" si="13" ref="H74:H81">I74+J74+K74+L74</f>
        <v>-148.4</v>
      </c>
      <c r="I74" s="77">
        <f>I75</f>
        <v>0</v>
      </c>
      <c r="J74" s="77">
        <f>J75</f>
        <v>-148.4</v>
      </c>
      <c r="K74" s="77">
        <f>K75</f>
        <v>0</v>
      </c>
      <c r="L74" s="77">
        <f>L75</f>
        <v>0</v>
      </c>
      <c r="M74" s="79"/>
    </row>
    <row r="75" spans="1:13" s="4" customFormat="1" ht="27.75" customHeight="1">
      <c r="A75" s="57"/>
      <c r="B75" s="1" t="s">
        <v>73</v>
      </c>
      <c r="C75" s="50"/>
      <c r="D75" s="2" t="s">
        <v>29</v>
      </c>
      <c r="E75" s="2" t="s">
        <v>107</v>
      </c>
      <c r="F75" s="48" t="s">
        <v>163</v>
      </c>
      <c r="G75" s="2" t="s">
        <v>74</v>
      </c>
      <c r="H75" s="76">
        <f t="shared" si="13"/>
        <v>-148.4</v>
      </c>
      <c r="I75" s="77">
        <f>I76+I77+I78</f>
        <v>0</v>
      </c>
      <c r="J75" s="77">
        <f>J76+J77+J78</f>
        <v>-148.4</v>
      </c>
      <c r="K75" s="77">
        <f>K76+K77+K78</f>
        <v>0</v>
      </c>
      <c r="L75" s="77">
        <f>L76+L77+L78</f>
        <v>0</v>
      </c>
      <c r="M75" s="79"/>
    </row>
    <row r="76" spans="1:13" s="4" customFormat="1" ht="25.5">
      <c r="A76" s="57"/>
      <c r="B76" s="1" t="s">
        <v>146</v>
      </c>
      <c r="C76" s="50"/>
      <c r="D76" s="2" t="s">
        <v>29</v>
      </c>
      <c r="E76" s="2" t="s">
        <v>107</v>
      </c>
      <c r="F76" s="48" t="s">
        <v>163</v>
      </c>
      <c r="G76" s="2" t="s">
        <v>147</v>
      </c>
      <c r="H76" s="3">
        <f t="shared" si="13"/>
        <v>-111.6</v>
      </c>
      <c r="I76" s="59">
        <f>'[4]приложение 8.4.'!I139</f>
        <v>0</v>
      </c>
      <c r="J76" s="27">
        <v>-111.6</v>
      </c>
      <c r="K76" s="59">
        <f>'[4]приложение 8.4.'!K139</f>
        <v>0</v>
      </c>
      <c r="L76" s="59">
        <f>'[4]приложение 8.4.'!L139</f>
        <v>0</v>
      </c>
      <c r="M76" s="54"/>
    </row>
    <row r="77" spans="1:13" s="4" customFormat="1" ht="40.5" customHeight="1">
      <c r="A77" s="57"/>
      <c r="B77" s="1" t="s">
        <v>138</v>
      </c>
      <c r="C77" s="50"/>
      <c r="D77" s="2" t="s">
        <v>29</v>
      </c>
      <c r="E77" s="2" t="s">
        <v>107</v>
      </c>
      <c r="F77" s="48" t="s">
        <v>163</v>
      </c>
      <c r="G77" s="2" t="s">
        <v>139</v>
      </c>
      <c r="H77" s="3">
        <f t="shared" si="13"/>
        <v>-27.5</v>
      </c>
      <c r="I77" s="59">
        <f>'[4]приложение 8.4.'!I140</f>
        <v>0</v>
      </c>
      <c r="J77" s="27">
        <v>-27.5</v>
      </c>
      <c r="K77" s="59">
        <f>'[4]приложение 8.4.'!K140</f>
        <v>0</v>
      </c>
      <c r="L77" s="59">
        <f>'[4]приложение 8.4.'!L140</f>
        <v>0</v>
      </c>
      <c r="M77" s="54"/>
    </row>
    <row r="78" spans="1:13" s="4" customFormat="1" ht="55.5" customHeight="1">
      <c r="A78" s="57"/>
      <c r="B78" s="74" t="s">
        <v>176</v>
      </c>
      <c r="C78" s="50"/>
      <c r="D78" s="2" t="s">
        <v>29</v>
      </c>
      <c r="E78" s="2" t="s">
        <v>107</v>
      </c>
      <c r="F78" s="48" t="s">
        <v>163</v>
      </c>
      <c r="G78" s="2" t="s">
        <v>149</v>
      </c>
      <c r="H78" s="3">
        <f>I78+J78+K78+L78</f>
        <v>-9.3</v>
      </c>
      <c r="I78" s="59">
        <v>0</v>
      </c>
      <c r="J78" s="27">
        <v>-9.3</v>
      </c>
      <c r="K78" s="59">
        <v>0</v>
      </c>
      <c r="L78" s="59">
        <v>0</v>
      </c>
      <c r="M78" s="54"/>
    </row>
    <row r="79" spans="1:13" s="4" customFormat="1" ht="31.5" customHeight="1">
      <c r="A79" s="57"/>
      <c r="B79" s="1" t="s">
        <v>23</v>
      </c>
      <c r="C79" s="50"/>
      <c r="D79" s="2" t="s">
        <v>29</v>
      </c>
      <c r="E79" s="2" t="s">
        <v>107</v>
      </c>
      <c r="F79" s="48" t="s">
        <v>163</v>
      </c>
      <c r="G79" s="2" t="s">
        <v>24</v>
      </c>
      <c r="H79" s="76">
        <f t="shared" si="13"/>
        <v>148.4</v>
      </c>
      <c r="I79" s="77">
        <f>I80</f>
        <v>0</v>
      </c>
      <c r="J79" s="77">
        <f>J80</f>
        <v>148.4</v>
      </c>
      <c r="K79" s="77">
        <f>K80</f>
        <v>0</v>
      </c>
      <c r="L79" s="77">
        <f>L80</f>
        <v>0</v>
      </c>
      <c r="M79" s="79"/>
    </row>
    <row r="80" spans="1:13" s="4" customFormat="1" ht="44.25" customHeight="1">
      <c r="A80" s="57"/>
      <c r="B80" s="1" t="s">
        <v>25</v>
      </c>
      <c r="C80" s="50"/>
      <c r="D80" s="2" t="s">
        <v>29</v>
      </c>
      <c r="E80" s="2" t="s">
        <v>107</v>
      </c>
      <c r="F80" s="48" t="s">
        <v>163</v>
      </c>
      <c r="G80" s="2" t="s">
        <v>26</v>
      </c>
      <c r="H80" s="76">
        <f t="shared" si="13"/>
        <v>148.4</v>
      </c>
      <c r="I80" s="77">
        <v>0</v>
      </c>
      <c r="J80" s="77">
        <f>J81</f>
        <v>148.4</v>
      </c>
      <c r="K80" s="77">
        <v>0</v>
      </c>
      <c r="L80" s="77">
        <v>0</v>
      </c>
      <c r="M80" s="79"/>
    </row>
    <row r="81" spans="1:13" s="4" customFormat="1" ht="37.5" customHeight="1">
      <c r="A81" s="57"/>
      <c r="B81" s="1" t="s">
        <v>27</v>
      </c>
      <c r="C81" s="50"/>
      <c r="D81" s="2" t="s">
        <v>29</v>
      </c>
      <c r="E81" s="2" t="s">
        <v>107</v>
      </c>
      <c r="F81" s="48" t="s">
        <v>163</v>
      </c>
      <c r="G81" s="2" t="s">
        <v>28</v>
      </c>
      <c r="H81" s="76">
        <f t="shared" si="13"/>
        <v>148.4</v>
      </c>
      <c r="I81" s="77">
        <v>0</v>
      </c>
      <c r="J81" s="77">
        <v>148.4</v>
      </c>
      <c r="K81" s="77">
        <v>0</v>
      </c>
      <c r="L81" s="77">
        <v>0</v>
      </c>
      <c r="M81" s="79"/>
    </row>
    <row r="82" spans="1:17" s="4" customFormat="1" ht="38.25" customHeight="1">
      <c r="A82" s="57"/>
      <c r="B82" s="1" t="s">
        <v>109</v>
      </c>
      <c r="C82" s="50"/>
      <c r="D82" s="2" t="s">
        <v>29</v>
      </c>
      <c r="E82" s="2" t="s">
        <v>107</v>
      </c>
      <c r="F82" s="48" t="s">
        <v>110</v>
      </c>
      <c r="G82" s="2"/>
      <c r="H82" s="64">
        <f aca="true" t="shared" si="14" ref="H82:H89">SUM(I82:L82)</f>
        <v>-2.1316282072803006E-14</v>
      </c>
      <c r="I82" s="86">
        <f>I83</f>
        <v>-2.1316282072803006E-14</v>
      </c>
      <c r="J82" s="86">
        <f aca="true" t="shared" si="15" ref="J82:L83">J83</f>
        <v>0</v>
      </c>
      <c r="K82" s="86">
        <f t="shared" si="15"/>
        <v>0</v>
      </c>
      <c r="L82" s="86">
        <f t="shared" si="15"/>
        <v>0</v>
      </c>
      <c r="M82" s="54"/>
      <c r="N82" s="80"/>
      <c r="O82" s="54"/>
      <c r="P82" s="54"/>
      <c r="Q82" s="54"/>
    </row>
    <row r="83" spans="1:17" s="4" customFormat="1" ht="38.25">
      <c r="A83" s="57"/>
      <c r="B83" s="1" t="s">
        <v>111</v>
      </c>
      <c r="C83" s="50"/>
      <c r="D83" s="2" t="s">
        <v>29</v>
      </c>
      <c r="E83" s="2" t="s">
        <v>107</v>
      </c>
      <c r="F83" s="48" t="s">
        <v>112</v>
      </c>
      <c r="G83" s="2"/>
      <c r="H83" s="64">
        <f t="shared" si="14"/>
        <v>-2.1316282072803006E-14</v>
      </c>
      <c r="I83" s="86">
        <f>I84</f>
        <v>-2.1316282072803006E-14</v>
      </c>
      <c r="J83" s="86">
        <f t="shared" si="15"/>
        <v>0</v>
      </c>
      <c r="K83" s="86">
        <f t="shared" si="15"/>
        <v>0</v>
      </c>
      <c r="L83" s="86">
        <f t="shared" si="15"/>
        <v>0</v>
      </c>
      <c r="M83" s="54"/>
      <c r="N83" s="80"/>
      <c r="O83" s="54"/>
      <c r="P83" s="54"/>
      <c r="Q83" s="54"/>
    </row>
    <row r="84" spans="1:17" s="4" customFormat="1" ht="33.75" customHeight="1">
      <c r="A84" s="57"/>
      <c r="B84" s="1" t="s">
        <v>97</v>
      </c>
      <c r="C84" s="50"/>
      <c r="D84" s="2" t="s">
        <v>29</v>
      </c>
      <c r="E84" s="2" t="s">
        <v>107</v>
      </c>
      <c r="F84" s="48" t="s">
        <v>113</v>
      </c>
      <c r="G84" s="2"/>
      <c r="H84" s="64">
        <f t="shared" si="14"/>
        <v>-2.1316282072803006E-14</v>
      </c>
      <c r="I84" s="86">
        <f>I85+I90+I94</f>
        <v>-2.1316282072803006E-14</v>
      </c>
      <c r="J84" s="86">
        <f>J85+J90+J94</f>
        <v>0</v>
      </c>
      <c r="K84" s="86">
        <f>K85+K90+K94</f>
        <v>0</v>
      </c>
      <c r="L84" s="86">
        <f>L85+L90+L94</f>
        <v>0</v>
      </c>
      <c r="M84" s="54"/>
      <c r="N84" s="80"/>
      <c r="O84" s="54"/>
      <c r="P84" s="54"/>
      <c r="Q84" s="54"/>
    </row>
    <row r="85" spans="1:17" s="4" customFormat="1" ht="82.5" customHeight="1">
      <c r="A85" s="57"/>
      <c r="B85" s="1" t="s">
        <v>71</v>
      </c>
      <c r="C85" s="46"/>
      <c r="D85" s="2" t="s">
        <v>29</v>
      </c>
      <c r="E85" s="2" t="s">
        <v>107</v>
      </c>
      <c r="F85" s="48" t="s">
        <v>113</v>
      </c>
      <c r="G85" s="2" t="s">
        <v>72</v>
      </c>
      <c r="H85" s="3">
        <f t="shared" si="14"/>
        <v>5.899999999999977</v>
      </c>
      <c r="I85" s="27">
        <f>I86</f>
        <v>5.899999999999977</v>
      </c>
      <c r="J85" s="27">
        <f>J86</f>
        <v>0</v>
      </c>
      <c r="K85" s="27">
        <f>K86</f>
        <v>0</v>
      </c>
      <c r="L85" s="27">
        <f>L86</f>
        <v>0</v>
      </c>
      <c r="M85" s="54"/>
      <c r="N85" s="54"/>
      <c r="O85" s="54"/>
      <c r="P85" s="54"/>
      <c r="Q85" s="54"/>
    </row>
    <row r="86" spans="1:17" s="4" customFormat="1" ht="25.5">
      <c r="A86" s="57"/>
      <c r="B86" s="1" t="s">
        <v>114</v>
      </c>
      <c r="C86" s="46"/>
      <c r="D86" s="2" t="s">
        <v>29</v>
      </c>
      <c r="E86" s="2" t="s">
        <v>107</v>
      </c>
      <c r="F86" s="48" t="s">
        <v>113</v>
      </c>
      <c r="G86" s="2" t="s">
        <v>115</v>
      </c>
      <c r="H86" s="3">
        <f t="shared" si="14"/>
        <v>5.899999999999977</v>
      </c>
      <c r="I86" s="27">
        <f>I87+I88+I89</f>
        <v>5.899999999999977</v>
      </c>
      <c r="J86" s="27">
        <f>J87+J88+J89</f>
        <v>0</v>
      </c>
      <c r="K86" s="27">
        <f>K87+K88+K89</f>
        <v>0</v>
      </c>
      <c r="L86" s="27">
        <f>L87+L88+L89</f>
        <v>0</v>
      </c>
      <c r="M86" s="54"/>
      <c r="N86" s="54"/>
      <c r="O86" s="54"/>
      <c r="P86" s="54"/>
      <c r="Q86" s="54"/>
    </row>
    <row r="87" spans="1:17" s="4" customFormat="1" ht="15" customHeight="1">
      <c r="A87" s="57"/>
      <c r="B87" s="1" t="s">
        <v>116</v>
      </c>
      <c r="C87" s="46"/>
      <c r="D87" s="2" t="s">
        <v>29</v>
      </c>
      <c r="E87" s="2" t="s">
        <v>107</v>
      </c>
      <c r="F87" s="48" t="s">
        <v>113</v>
      </c>
      <c r="G87" s="2" t="s">
        <v>117</v>
      </c>
      <c r="H87" s="3">
        <f t="shared" si="14"/>
        <v>-192.2</v>
      </c>
      <c r="I87" s="27">
        <f>-274.2+82</f>
        <v>-192.2</v>
      </c>
      <c r="J87" s="59">
        <f>'[3]приложение 8.4.'!J83</f>
        <v>0</v>
      </c>
      <c r="K87" s="59">
        <f>'[3]приложение 8.4.'!K83</f>
        <v>0</v>
      </c>
      <c r="L87" s="59">
        <f>'[3]приложение 8.4.'!L83</f>
        <v>0</v>
      </c>
      <c r="M87" s="54"/>
      <c r="N87" s="54"/>
      <c r="O87" s="54"/>
      <c r="P87" s="54"/>
      <c r="Q87" s="54"/>
    </row>
    <row r="88" spans="1:13" s="4" customFormat="1" ht="38.25">
      <c r="A88" s="57"/>
      <c r="B88" s="1" t="s">
        <v>140</v>
      </c>
      <c r="C88" s="46"/>
      <c r="D88" s="2" t="s">
        <v>29</v>
      </c>
      <c r="E88" s="2" t="s">
        <v>107</v>
      </c>
      <c r="F88" s="48" t="s">
        <v>113</v>
      </c>
      <c r="G88" s="2" t="s">
        <v>141</v>
      </c>
      <c r="H88" s="3">
        <f>SUM(I88:L88)</f>
        <v>-113.9</v>
      </c>
      <c r="I88" s="27">
        <f>-32-82+0.1</f>
        <v>-113.9</v>
      </c>
      <c r="J88" s="59">
        <f>'[3]приложение 8.4.'!J136</f>
        <v>0</v>
      </c>
      <c r="K88" s="59">
        <f>'[3]приложение 8.4.'!K136</f>
        <v>0</v>
      </c>
      <c r="L88" s="59">
        <f>'[3]приложение 8.4.'!L136</f>
        <v>0</v>
      </c>
      <c r="M88" s="54"/>
    </row>
    <row r="89" spans="1:17" s="4" customFormat="1" ht="53.25" customHeight="1">
      <c r="A89" s="57"/>
      <c r="B89" s="1" t="s">
        <v>175</v>
      </c>
      <c r="C89" s="46"/>
      <c r="D89" s="2" t="s">
        <v>29</v>
      </c>
      <c r="E89" s="2" t="s">
        <v>107</v>
      </c>
      <c r="F89" s="48" t="s">
        <v>113</v>
      </c>
      <c r="G89" s="2" t="s">
        <v>118</v>
      </c>
      <c r="H89" s="3">
        <f t="shared" si="14"/>
        <v>312</v>
      </c>
      <c r="I89" s="27">
        <f>307.9+4.1</f>
        <v>312</v>
      </c>
      <c r="J89" s="59">
        <v>0</v>
      </c>
      <c r="K89" s="59">
        <v>0</v>
      </c>
      <c r="L89" s="59">
        <v>0</v>
      </c>
      <c r="M89" s="54"/>
      <c r="N89" s="54"/>
      <c r="O89" s="54"/>
      <c r="P89" s="54"/>
      <c r="Q89" s="54"/>
    </row>
    <row r="90" spans="1:17" s="4" customFormat="1" ht="28.5" customHeight="1">
      <c r="A90" s="57"/>
      <c r="B90" s="1" t="s">
        <v>23</v>
      </c>
      <c r="C90" s="46"/>
      <c r="D90" s="2" t="s">
        <v>29</v>
      </c>
      <c r="E90" s="2" t="s">
        <v>107</v>
      </c>
      <c r="F90" s="48" t="s">
        <v>113</v>
      </c>
      <c r="G90" s="2" t="s">
        <v>24</v>
      </c>
      <c r="H90" s="3">
        <f aca="true" t="shared" si="16" ref="H90:H96">SUM(I90:L90)</f>
        <v>8.4</v>
      </c>
      <c r="I90" s="27">
        <f>I91</f>
        <v>8.4</v>
      </c>
      <c r="J90" s="27">
        <f>J91</f>
        <v>0</v>
      </c>
      <c r="K90" s="27">
        <f>K91</f>
        <v>0</v>
      </c>
      <c r="L90" s="27">
        <f>L91</f>
        <v>0</v>
      </c>
      <c r="M90" s="54"/>
      <c r="N90" s="54"/>
      <c r="O90" s="54"/>
      <c r="P90" s="54"/>
      <c r="Q90" s="54"/>
    </row>
    <row r="91" spans="1:17" s="4" customFormat="1" ht="38.25">
      <c r="A91" s="57"/>
      <c r="B91" s="1" t="s">
        <v>25</v>
      </c>
      <c r="C91" s="46"/>
      <c r="D91" s="2" t="s">
        <v>29</v>
      </c>
      <c r="E91" s="2" t="s">
        <v>107</v>
      </c>
      <c r="F91" s="48" t="s">
        <v>113</v>
      </c>
      <c r="G91" s="2" t="s">
        <v>26</v>
      </c>
      <c r="H91" s="3">
        <f t="shared" si="16"/>
        <v>8.4</v>
      </c>
      <c r="I91" s="27">
        <f>I92+I93</f>
        <v>8.4</v>
      </c>
      <c r="J91" s="27">
        <f>J92+J93</f>
        <v>0</v>
      </c>
      <c r="K91" s="27">
        <f>K92+K93</f>
        <v>0</v>
      </c>
      <c r="L91" s="27">
        <f>L92+L93</f>
        <v>0</v>
      </c>
      <c r="M91" s="54"/>
      <c r="N91" s="54"/>
      <c r="O91" s="54"/>
      <c r="P91" s="54"/>
      <c r="Q91" s="54"/>
    </row>
    <row r="92" spans="1:13" s="4" customFormat="1" ht="38.25">
      <c r="A92" s="57"/>
      <c r="B92" s="1" t="s">
        <v>86</v>
      </c>
      <c r="C92" s="46"/>
      <c r="D92" s="2" t="s">
        <v>29</v>
      </c>
      <c r="E92" s="2" t="s">
        <v>107</v>
      </c>
      <c r="F92" s="48" t="s">
        <v>113</v>
      </c>
      <c r="G92" s="2" t="s">
        <v>87</v>
      </c>
      <c r="H92" s="3">
        <f t="shared" si="16"/>
        <v>-0.2</v>
      </c>
      <c r="I92" s="27">
        <f>-0.2</f>
        <v>-0.2</v>
      </c>
      <c r="J92" s="59">
        <f>'[3]приложение 8.4.'!J140</f>
        <v>0</v>
      </c>
      <c r="K92" s="59">
        <f>'[3]приложение 8.4.'!K140</f>
        <v>0</v>
      </c>
      <c r="L92" s="59">
        <f>'[3]приложение 8.4.'!L140</f>
        <v>0</v>
      </c>
      <c r="M92" s="54"/>
    </row>
    <row r="93" spans="1:17" s="4" customFormat="1" ht="39" customHeight="1">
      <c r="A93" s="57"/>
      <c r="B93" s="1" t="s">
        <v>27</v>
      </c>
      <c r="C93" s="46"/>
      <c r="D93" s="2" t="s">
        <v>29</v>
      </c>
      <c r="E93" s="2" t="s">
        <v>107</v>
      </c>
      <c r="F93" s="48" t="s">
        <v>113</v>
      </c>
      <c r="G93" s="2" t="s">
        <v>28</v>
      </c>
      <c r="H93" s="3">
        <f t="shared" si="16"/>
        <v>8.6</v>
      </c>
      <c r="I93" s="27">
        <f>-0.6-7.4+3.4+11+2.1+0.1</f>
        <v>8.6</v>
      </c>
      <c r="J93" s="59">
        <f>'[3]приложение 8.4.'!J86</f>
        <v>0</v>
      </c>
      <c r="K93" s="59">
        <f>'[3]приложение 8.4.'!K86</f>
        <v>0</v>
      </c>
      <c r="L93" s="59">
        <f>'[3]приложение 8.4.'!L86</f>
        <v>0</v>
      </c>
      <c r="M93" s="54"/>
      <c r="N93" s="54"/>
      <c r="O93" s="54"/>
      <c r="P93" s="54"/>
      <c r="Q93" s="54"/>
    </row>
    <row r="94" spans="1:13" s="4" customFormat="1" ht="12.75">
      <c r="A94" s="57"/>
      <c r="B94" s="63" t="s">
        <v>75</v>
      </c>
      <c r="C94" s="46"/>
      <c r="D94" s="2" t="s">
        <v>29</v>
      </c>
      <c r="E94" s="2" t="s">
        <v>107</v>
      </c>
      <c r="F94" s="48" t="s">
        <v>113</v>
      </c>
      <c r="G94" s="2" t="s">
        <v>76</v>
      </c>
      <c r="H94" s="3">
        <f t="shared" si="16"/>
        <v>-14.299999999999999</v>
      </c>
      <c r="I94" s="27">
        <f aca="true" t="shared" si="17" ref="I94:L95">I95</f>
        <v>-14.299999999999999</v>
      </c>
      <c r="J94" s="27">
        <f t="shared" si="17"/>
        <v>0</v>
      </c>
      <c r="K94" s="27">
        <f t="shared" si="17"/>
        <v>0</v>
      </c>
      <c r="L94" s="27">
        <f t="shared" si="17"/>
        <v>0</v>
      </c>
      <c r="M94" s="54"/>
    </row>
    <row r="95" spans="1:13" s="4" customFormat="1" ht="15.75" customHeight="1">
      <c r="A95" s="57"/>
      <c r="B95" s="63" t="s">
        <v>133</v>
      </c>
      <c r="C95" s="46"/>
      <c r="D95" s="2" t="s">
        <v>29</v>
      </c>
      <c r="E95" s="2" t="s">
        <v>107</v>
      </c>
      <c r="F95" s="48" t="s">
        <v>113</v>
      </c>
      <c r="G95" s="2" t="s">
        <v>134</v>
      </c>
      <c r="H95" s="3">
        <f t="shared" si="16"/>
        <v>-14.299999999999999</v>
      </c>
      <c r="I95" s="27">
        <f t="shared" si="17"/>
        <v>-14.299999999999999</v>
      </c>
      <c r="J95" s="27">
        <f t="shared" si="17"/>
        <v>0</v>
      </c>
      <c r="K95" s="27">
        <f t="shared" si="17"/>
        <v>0</v>
      </c>
      <c r="L95" s="27">
        <f t="shared" si="17"/>
        <v>0</v>
      </c>
      <c r="M95" s="54"/>
    </row>
    <row r="96" spans="1:13" s="4" customFormat="1" ht="25.5">
      <c r="A96" s="57"/>
      <c r="B96" s="63" t="s">
        <v>135</v>
      </c>
      <c r="C96" s="46"/>
      <c r="D96" s="2" t="s">
        <v>29</v>
      </c>
      <c r="E96" s="2" t="s">
        <v>107</v>
      </c>
      <c r="F96" s="48" t="s">
        <v>113</v>
      </c>
      <c r="G96" s="2" t="s">
        <v>136</v>
      </c>
      <c r="H96" s="3">
        <f t="shared" si="16"/>
        <v>-14.299999999999999</v>
      </c>
      <c r="I96" s="27">
        <f>-1.2-13.1</f>
        <v>-14.299999999999999</v>
      </c>
      <c r="J96" s="27">
        <v>0</v>
      </c>
      <c r="K96" s="27">
        <v>0</v>
      </c>
      <c r="L96" s="27">
        <v>0</v>
      </c>
      <c r="M96" s="54"/>
    </row>
    <row r="97" spans="1:13" s="5" customFormat="1" ht="17.25" customHeight="1">
      <c r="A97" s="41"/>
      <c r="B97" s="42" t="s">
        <v>119</v>
      </c>
      <c r="C97" s="50"/>
      <c r="D97" s="6" t="s">
        <v>70</v>
      </c>
      <c r="E97" s="6" t="s">
        <v>18</v>
      </c>
      <c r="F97" s="6"/>
      <c r="G97" s="6"/>
      <c r="H97" s="3">
        <f>I97+J97+K97+L97</f>
        <v>-783.8</v>
      </c>
      <c r="I97" s="3">
        <f aca="true" t="shared" si="18" ref="I97:I103">I98</f>
        <v>-783.8</v>
      </c>
      <c r="J97" s="27">
        <f aca="true" t="shared" si="19" ref="J97:L103">J98</f>
        <v>0</v>
      </c>
      <c r="K97" s="27">
        <f t="shared" si="19"/>
        <v>0</v>
      </c>
      <c r="L97" s="27">
        <f t="shared" si="19"/>
        <v>0</v>
      </c>
      <c r="M97" s="55"/>
    </row>
    <row r="98" spans="1:13" s="4" customFormat="1" ht="12.75">
      <c r="A98" s="41"/>
      <c r="B98" s="42" t="s">
        <v>171</v>
      </c>
      <c r="C98" s="46"/>
      <c r="D98" s="6" t="s">
        <v>70</v>
      </c>
      <c r="E98" s="6" t="s">
        <v>91</v>
      </c>
      <c r="F98" s="6"/>
      <c r="G98" s="6"/>
      <c r="H98" s="3">
        <f>SUM(I98:L98)</f>
        <v>-783.8</v>
      </c>
      <c r="I98" s="3">
        <f t="shared" si="18"/>
        <v>-783.8</v>
      </c>
      <c r="J98" s="27">
        <f t="shared" si="19"/>
        <v>0</v>
      </c>
      <c r="K98" s="27">
        <f t="shared" si="19"/>
        <v>0</v>
      </c>
      <c r="L98" s="27">
        <f t="shared" si="19"/>
        <v>0</v>
      </c>
      <c r="M98" s="54"/>
    </row>
    <row r="99" spans="1:13" s="4" customFormat="1" ht="51" customHeight="1">
      <c r="A99" s="41"/>
      <c r="B99" s="1" t="s">
        <v>125</v>
      </c>
      <c r="C99" s="46"/>
      <c r="D99" s="2" t="s">
        <v>70</v>
      </c>
      <c r="E99" s="2" t="s">
        <v>91</v>
      </c>
      <c r="F99" s="2" t="s">
        <v>126</v>
      </c>
      <c r="G99" s="2"/>
      <c r="H99" s="3">
        <f aca="true" t="shared" si="20" ref="H99:H104">I99+J99+K99+L99</f>
        <v>-783.8</v>
      </c>
      <c r="I99" s="27">
        <f t="shared" si="18"/>
        <v>-783.8</v>
      </c>
      <c r="J99" s="27">
        <f t="shared" si="19"/>
        <v>0</v>
      </c>
      <c r="K99" s="27">
        <f t="shared" si="19"/>
        <v>0</v>
      </c>
      <c r="L99" s="27">
        <f t="shared" si="19"/>
        <v>0</v>
      </c>
      <c r="M99" s="54"/>
    </row>
    <row r="100" spans="1:13" s="4" customFormat="1" ht="51.75" customHeight="1">
      <c r="A100" s="41"/>
      <c r="B100" s="1" t="s">
        <v>130</v>
      </c>
      <c r="C100" s="46"/>
      <c r="D100" s="2" t="s">
        <v>70</v>
      </c>
      <c r="E100" s="2" t="s">
        <v>91</v>
      </c>
      <c r="F100" s="2" t="s">
        <v>131</v>
      </c>
      <c r="G100" s="2"/>
      <c r="H100" s="3">
        <f t="shared" si="20"/>
        <v>-783.8</v>
      </c>
      <c r="I100" s="27">
        <f t="shared" si="18"/>
        <v>-783.8</v>
      </c>
      <c r="J100" s="27">
        <f t="shared" si="19"/>
        <v>0</v>
      </c>
      <c r="K100" s="27">
        <f t="shared" si="19"/>
        <v>0</v>
      </c>
      <c r="L100" s="27">
        <f t="shared" si="19"/>
        <v>0</v>
      </c>
      <c r="M100" s="54"/>
    </row>
    <row r="101" spans="1:13" s="4" customFormat="1" ht="15.75" customHeight="1">
      <c r="A101" s="41"/>
      <c r="B101" s="1" t="s">
        <v>30</v>
      </c>
      <c r="C101" s="46"/>
      <c r="D101" s="2" t="s">
        <v>70</v>
      </c>
      <c r="E101" s="2" t="s">
        <v>91</v>
      </c>
      <c r="F101" s="2" t="s">
        <v>164</v>
      </c>
      <c r="G101" s="2"/>
      <c r="H101" s="3">
        <f t="shared" si="20"/>
        <v>-783.8</v>
      </c>
      <c r="I101" s="27">
        <f t="shared" si="18"/>
        <v>-783.8</v>
      </c>
      <c r="J101" s="27">
        <f t="shared" si="19"/>
        <v>0</v>
      </c>
      <c r="K101" s="27">
        <f t="shared" si="19"/>
        <v>0</v>
      </c>
      <c r="L101" s="27">
        <f t="shared" si="19"/>
        <v>0</v>
      </c>
      <c r="M101" s="54"/>
    </row>
    <row r="102" spans="1:13" s="4" customFormat="1" ht="29.25" customHeight="1">
      <c r="A102" s="57"/>
      <c r="B102" s="1" t="s">
        <v>23</v>
      </c>
      <c r="C102" s="47"/>
      <c r="D102" s="2" t="s">
        <v>70</v>
      </c>
      <c r="E102" s="2" t="s">
        <v>91</v>
      </c>
      <c r="F102" s="2" t="s">
        <v>164</v>
      </c>
      <c r="G102" s="2" t="s">
        <v>24</v>
      </c>
      <c r="H102" s="3">
        <f t="shared" si="20"/>
        <v>-783.8</v>
      </c>
      <c r="I102" s="27">
        <f t="shared" si="18"/>
        <v>-783.8</v>
      </c>
      <c r="J102" s="27">
        <f t="shared" si="19"/>
        <v>0</v>
      </c>
      <c r="K102" s="27">
        <f t="shared" si="19"/>
        <v>0</v>
      </c>
      <c r="L102" s="27">
        <f t="shared" si="19"/>
        <v>0</v>
      </c>
      <c r="M102" s="54"/>
    </row>
    <row r="103" spans="1:13" s="4" customFormat="1" ht="42.75" customHeight="1">
      <c r="A103" s="57"/>
      <c r="B103" s="1" t="s">
        <v>25</v>
      </c>
      <c r="C103" s="47"/>
      <c r="D103" s="2" t="s">
        <v>70</v>
      </c>
      <c r="E103" s="2" t="s">
        <v>91</v>
      </c>
      <c r="F103" s="2" t="s">
        <v>164</v>
      </c>
      <c r="G103" s="2" t="s">
        <v>26</v>
      </c>
      <c r="H103" s="3">
        <f t="shared" si="20"/>
        <v>-783.8</v>
      </c>
      <c r="I103" s="27">
        <f t="shared" si="18"/>
        <v>-783.8</v>
      </c>
      <c r="J103" s="27">
        <f t="shared" si="19"/>
        <v>0</v>
      </c>
      <c r="K103" s="27">
        <f t="shared" si="19"/>
        <v>0</v>
      </c>
      <c r="L103" s="27">
        <f t="shared" si="19"/>
        <v>0</v>
      </c>
      <c r="M103" s="54"/>
    </row>
    <row r="104" spans="1:13" s="4" customFormat="1" ht="40.5" customHeight="1">
      <c r="A104" s="57"/>
      <c r="B104" s="1" t="s">
        <v>27</v>
      </c>
      <c r="C104" s="47"/>
      <c r="D104" s="2" t="s">
        <v>70</v>
      </c>
      <c r="E104" s="2" t="s">
        <v>91</v>
      </c>
      <c r="F104" s="2" t="s">
        <v>164</v>
      </c>
      <c r="G104" s="2" t="s">
        <v>28</v>
      </c>
      <c r="H104" s="3">
        <f t="shared" si="20"/>
        <v>-783.8</v>
      </c>
      <c r="I104" s="27">
        <v>-783.8</v>
      </c>
      <c r="J104" s="59">
        <f>'[4]приложение 8.4.'!J189</f>
        <v>0</v>
      </c>
      <c r="K104" s="59">
        <f>'[4]приложение 8.4.'!K189</f>
        <v>0</v>
      </c>
      <c r="L104" s="59">
        <f>'[4]приложение 8.4.'!L189</f>
        <v>0</v>
      </c>
      <c r="M104" s="54"/>
    </row>
    <row r="105" spans="1:13" s="4" customFormat="1" ht="30.75" customHeight="1">
      <c r="A105" s="41"/>
      <c r="B105" s="42" t="s">
        <v>129</v>
      </c>
      <c r="C105" s="46"/>
      <c r="D105" s="6" t="s">
        <v>70</v>
      </c>
      <c r="E105" s="6" t="s">
        <v>70</v>
      </c>
      <c r="F105" s="6"/>
      <c r="G105" s="6"/>
      <c r="H105" s="3">
        <f>I105+J105+K105+L105</f>
        <v>0</v>
      </c>
      <c r="I105" s="3">
        <v>0</v>
      </c>
      <c r="J105" s="3">
        <v>0</v>
      </c>
      <c r="K105" s="27">
        <v>0</v>
      </c>
      <c r="L105" s="27">
        <f>L106</f>
        <v>0</v>
      </c>
      <c r="M105" s="54"/>
    </row>
    <row r="106" spans="1:14" s="4" customFormat="1" ht="57.75" customHeight="1">
      <c r="A106" s="57"/>
      <c r="B106" s="63" t="s">
        <v>125</v>
      </c>
      <c r="C106" s="46"/>
      <c r="D106" s="2" t="s">
        <v>70</v>
      </c>
      <c r="E106" s="2" t="s">
        <v>70</v>
      </c>
      <c r="F106" s="2" t="s">
        <v>126</v>
      </c>
      <c r="G106" s="2"/>
      <c r="H106" s="3">
        <f aca="true" t="shared" si="21" ref="H106:H112">SUM(I106:L106)</f>
        <v>0</v>
      </c>
      <c r="I106" s="27">
        <f>I107+I159</f>
        <v>0</v>
      </c>
      <c r="J106" s="27">
        <v>0</v>
      </c>
      <c r="K106" s="27">
        <v>0</v>
      </c>
      <c r="L106" s="27">
        <f>L107</f>
        <v>0</v>
      </c>
      <c r="M106" s="54"/>
      <c r="N106" s="54"/>
    </row>
    <row r="107" spans="1:14" s="4" customFormat="1" ht="52.5" customHeight="1">
      <c r="A107" s="57"/>
      <c r="B107" s="63" t="s">
        <v>130</v>
      </c>
      <c r="C107" s="46"/>
      <c r="D107" s="2" t="s">
        <v>70</v>
      </c>
      <c r="E107" s="2" t="s">
        <v>70</v>
      </c>
      <c r="F107" s="2" t="s">
        <v>131</v>
      </c>
      <c r="G107" s="2"/>
      <c r="H107" s="3">
        <f t="shared" si="21"/>
        <v>0</v>
      </c>
      <c r="I107" s="27">
        <f>I108</f>
        <v>0</v>
      </c>
      <c r="J107" s="27">
        <f>J108</f>
        <v>0</v>
      </c>
      <c r="K107" s="27">
        <v>0</v>
      </c>
      <c r="L107" s="27">
        <f>L108</f>
        <v>0</v>
      </c>
      <c r="M107" s="54"/>
      <c r="N107" s="54"/>
    </row>
    <row r="108" spans="1:14" s="4" customFormat="1" ht="29.25" customHeight="1">
      <c r="A108" s="57"/>
      <c r="B108" s="63" t="s">
        <v>97</v>
      </c>
      <c r="C108" s="46"/>
      <c r="D108" s="2" t="s">
        <v>70</v>
      </c>
      <c r="E108" s="2" t="s">
        <v>70</v>
      </c>
      <c r="F108" s="2" t="s">
        <v>132</v>
      </c>
      <c r="G108" s="2"/>
      <c r="H108" s="3">
        <f t="shared" si="21"/>
        <v>0</v>
      </c>
      <c r="I108" s="27">
        <v>0</v>
      </c>
      <c r="J108" s="27">
        <v>0</v>
      </c>
      <c r="K108" s="27">
        <v>0</v>
      </c>
      <c r="L108" s="27">
        <v>0</v>
      </c>
      <c r="M108" s="54"/>
      <c r="N108" s="54"/>
    </row>
    <row r="109" spans="1:14" s="4" customFormat="1" ht="34.5" customHeight="1">
      <c r="A109" s="57"/>
      <c r="B109" s="1" t="s">
        <v>23</v>
      </c>
      <c r="C109" s="46"/>
      <c r="D109" s="2" t="s">
        <v>70</v>
      </c>
      <c r="E109" s="2" t="s">
        <v>70</v>
      </c>
      <c r="F109" s="2" t="s">
        <v>132</v>
      </c>
      <c r="G109" s="2" t="s">
        <v>24</v>
      </c>
      <c r="H109" s="3">
        <f t="shared" si="21"/>
        <v>0</v>
      </c>
      <c r="I109" s="27">
        <f>I110</f>
        <v>0</v>
      </c>
      <c r="J109" s="27">
        <f>J110</f>
        <v>0</v>
      </c>
      <c r="K109" s="27">
        <f>K110</f>
        <v>0</v>
      </c>
      <c r="L109" s="27">
        <f>L110</f>
        <v>0</v>
      </c>
      <c r="M109" s="54"/>
      <c r="N109" s="54"/>
    </row>
    <row r="110" spans="1:14" s="4" customFormat="1" ht="39" customHeight="1">
      <c r="A110" s="57"/>
      <c r="B110" s="1" t="s">
        <v>25</v>
      </c>
      <c r="C110" s="46"/>
      <c r="D110" s="2" t="s">
        <v>70</v>
      </c>
      <c r="E110" s="2" t="s">
        <v>70</v>
      </c>
      <c r="F110" s="2" t="s">
        <v>132</v>
      </c>
      <c r="G110" s="2" t="s">
        <v>26</v>
      </c>
      <c r="H110" s="3">
        <f t="shared" si="21"/>
        <v>0</v>
      </c>
      <c r="I110" s="27">
        <f>I112+I111</f>
        <v>0</v>
      </c>
      <c r="J110" s="27">
        <f>J112</f>
        <v>0</v>
      </c>
      <c r="K110" s="27">
        <f>K112</f>
        <v>0</v>
      </c>
      <c r="L110" s="27">
        <f>L112</f>
        <v>0</v>
      </c>
      <c r="M110" s="54"/>
      <c r="N110" s="54"/>
    </row>
    <row r="111" spans="1:14" s="4" customFormat="1" ht="39" customHeight="1">
      <c r="A111" s="57"/>
      <c r="B111" s="1" t="s">
        <v>86</v>
      </c>
      <c r="C111" s="46"/>
      <c r="D111" s="2" t="s">
        <v>70</v>
      </c>
      <c r="E111" s="2" t="s">
        <v>70</v>
      </c>
      <c r="F111" s="2" t="s">
        <v>132</v>
      </c>
      <c r="G111" s="2" t="s">
        <v>87</v>
      </c>
      <c r="H111" s="3">
        <f t="shared" si="21"/>
        <v>1.1</v>
      </c>
      <c r="I111" s="27">
        <v>1.1</v>
      </c>
      <c r="J111" s="59">
        <f>'[2]приложение 8.3.'!J19</f>
        <v>0</v>
      </c>
      <c r="K111" s="59">
        <f>'[2]приложение 8.3.'!K19</f>
        <v>0</v>
      </c>
      <c r="L111" s="59">
        <f>'[2]приложение 8.3.'!L19</f>
        <v>0</v>
      </c>
      <c r="M111" s="54"/>
      <c r="N111" s="54"/>
    </row>
    <row r="112" spans="1:14" s="4" customFormat="1" ht="40.5" customHeight="1">
      <c r="A112" s="57"/>
      <c r="B112" s="1" t="s">
        <v>27</v>
      </c>
      <c r="C112" s="46"/>
      <c r="D112" s="2" t="s">
        <v>70</v>
      </c>
      <c r="E112" s="2" t="s">
        <v>70</v>
      </c>
      <c r="F112" s="2" t="s">
        <v>132</v>
      </c>
      <c r="G112" s="2" t="s">
        <v>28</v>
      </c>
      <c r="H112" s="3">
        <f t="shared" si="21"/>
        <v>-1.1</v>
      </c>
      <c r="I112" s="27">
        <v>-1.1</v>
      </c>
      <c r="J112" s="59">
        <f>'[2]приложение 8.3.'!J20</f>
        <v>0</v>
      </c>
      <c r="K112" s="59">
        <f>'[2]приложение 8.3.'!K20</f>
        <v>0</v>
      </c>
      <c r="L112" s="59">
        <f>'[2]приложение 8.3.'!L20</f>
        <v>0</v>
      </c>
      <c r="M112" s="54"/>
      <c r="N112" s="54"/>
    </row>
    <row r="113" spans="1:13" ht="12.75">
      <c r="A113" s="41"/>
      <c r="B113" s="42" t="s">
        <v>36</v>
      </c>
      <c r="C113" s="42"/>
      <c r="D113" s="6" t="s">
        <v>37</v>
      </c>
      <c r="E113" s="6" t="s">
        <v>18</v>
      </c>
      <c r="F113" s="6"/>
      <c r="G113" s="6"/>
      <c r="H113" s="3">
        <f>I113+J113+K113+L113</f>
        <v>431270.4</v>
      </c>
      <c r="I113" s="3">
        <v>21639.5</v>
      </c>
      <c r="J113" s="3">
        <f aca="true" t="shared" si="22" ref="J113:L115">J114</f>
        <v>0</v>
      </c>
      <c r="K113" s="3">
        <f t="shared" si="22"/>
        <v>409630.9</v>
      </c>
      <c r="L113" s="3">
        <f t="shared" si="22"/>
        <v>0</v>
      </c>
      <c r="M113" s="39"/>
    </row>
    <row r="114" spans="1:14" ht="15" customHeight="1">
      <c r="A114" s="41"/>
      <c r="B114" s="42" t="s">
        <v>104</v>
      </c>
      <c r="C114" s="42"/>
      <c r="D114" s="6" t="s">
        <v>37</v>
      </c>
      <c r="E114" s="6" t="s">
        <v>105</v>
      </c>
      <c r="F114" s="6"/>
      <c r="G114" s="6"/>
      <c r="H114" s="3">
        <f>I114+J114+K114+L114</f>
        <v>431270.4</v>
      </c>
      <c r="I114" s="3">
        <v>21639.5</v>
      </c>
      <c r="J114" s="3">
        <f t="shared" si="22"/>
        <v>0</v>
      </c>
      <c r="K114" s="3">
        <f t="shared" si="22"/>
        <v>409630.9</v>
      </c>
      <c r="L114" s="3">
        <f t="shared" si="22"/>
        <v>0</v>
      </c>
      <c r="M114" s="39"/>
      <c r="N114" s="39"/>
    </row>
    <row r="115" spans="1:14" ht="27.75" customHeight="1">
      <c r="A115" s="57"/>
      <c r="B115" s="1" t="s">
        <v>38</v>
      </c>
      <c r="C115" s="1"/>
      <c r="D115" s="2" t="s">
        <v>37</v>
      </c>
      <c r="E115" s="2" t="s">
        <v>105</v>
      </c>
      <c r="F115" s="2" t="s">
        <v>39</v>
      </c>
      <c r="G115" s="6"/>
      <c r="H115" s="3">
        <f>I115+J115+K115+L115</f>
        <v>431270.4</v>
      </c>
      <c r="I115" s="27">
        <v>21639.5</v>
      </c>
      <c r="J115" s="27">
        <f t="shared" si="22"/>
        <v>0</v>
      </c>
      <c r="K115" s="27">
        <f t="shared" si="22"/>
        <v>409630.9</v>
      </c>
      <c r="L115" s="27">
        <f t="shared" si="22"/>
        <v>0</v>
      </c>
      <c r="M115" s="39"/>
      <c r="N115" s="39"/>
    </row>
    <row r="116" spans="1:14" ht="27.75" customHeight="1">
      <c r="A116" s="57"/>
      <c r="B116" s="1" t="s">
        <v>67</v>
      </c>
      <c r="C116" s="1"/>
      <c r="D116" s="2" t="s">
        <v>37</v>
      </c>
      <c r="E116" s="2" t="s">
        <v>105</v>
      </c>
      <c r="F116" s="2" t="s">
        <v>68</v>
      </c>
      <c r="G116" s="2"/>
      <c r="H116" s="3">
        <f>I116+J116+K116+L116</f>
        <v>431270.4</v>
      </c>
      <c r="I116" s="27">
        <v>21639.5</v>
      </c>
      <c r="J116" s="27">
        <f>+J117+J121+J124</f>
        <v>0</v>
      </c>
      <c r="K116" s="27">
        <f>+K117+K121+K124</f>
        <v>409630.9</v>
      </c>
      <c r="L116" s="27">
        <f>+L117+L121+L124</f>
        <v>0</v>
      </c>
      <c r="M116" s="39"/>
      <c r="N116" s="39"/>
    </row>
    <row r="117" spans="1:14" ht="15" customHeight="1">
      <c r="A117" s="57"/>
      <c r="B117" s="1" t="s">
        <v>30</v>
      </c>
      <c r="C117" s="1"/>
      <c r="D117" s="2" t="s">
        <v>37</v>
      </c>
      <c r="E117" s="2" t="s">
        <v>105</v>
      </c>
      <c r="F117" s="2" t="s">
        <v>103</v>
      </c>
      <c r="G117" s="2"/>
      <c r="H117" s="3">
        <f>SUM(I117:L117)</f>
        <v>40</v>
      </c>
      <c r="I117" s="27">
        <f aca="true" t="shared" si="23" ref="I117:L118">I118</f>
        <v>40</v>
      </c>
      <c r="J117" s="27">
        <f t="shared" si="23"/>
        <v>0</v>
      </c>
      <c r="K117" s="27">
        <f t="shared" si="23"/>
        <v>0</v>
      </c>
      <c r="L117" s="27">
        <f t="shared" si="23"/>
        <v>0</v>
      </c>
      <c r="M117" s="39"/>
      <c r="N117" s="39"/>
    </row>
    <row r="118" spans="1:14" ht="27.75" customHeight="1">
      <c r="A118" s="81"/>
      <c r="B118" s="1" t="s">
        <v>23</v>
      </c>
      <c r="C118" s="1"/>
      <c r="D118" s="2" t="s">
        <v>37</v>
      </c>
      <c r="E118" s="2" t="s">
        <v>105</v>
      </c>
      <c r="F118" s="2" t="s">
        <v>103</v>
      </c>
      <c r="G118" s="2" t="s">
        <v>24</v>
      </c>
      <c r="H118" s="3">
        <f>I118+J118+K118+L118</f>
        <v>40</v>
      </c>
      <c r="I118" s="27">
        <f t="shared" si="23"/>
        <v>40</v>
      </c>
      <c r="J118" s="27">
        <f t="shared" si="23"/>
        <v>0</v>
      </c>
      <c r="K118" s="27">
        <f t="shared" si="23"/>
        <v>0</v>
      </c>
      <c r="L118" s="27">
        <f t="shared" si="23"/>
        <v>0</v>
      </c>
      <c r="M118" s="39"/>
      <c r="N118" s="39"/>
    </row>
    <row r="119" spans="1:14" ht="27.75" customHeight="1">
      <c r="A119" s="81"/>
      <c r="B119" s="1" t="s">
        <v>85</v>
      </c>
      <c r="C119" s="1"/>
      <c r="D119" s="2" t="s">
        <v>37</v>
      </c>
      <c r="E119" s="2" t="s">
        <v>105</v>
      </c>
      <c r="F119" s="2" t="s">
        <v>103</v>
      </c>
      <c r="G119" s="2" t="s">
        <v>26</v>
      </c>
      <c r="H119" s="3">
        <f>I119+J119+K119+L119</f>
        <v>40</v>
      </c>
      <c r="I119" s="27">
        <f>I120</f>
        <v>40</v>
      </c>
      <c r="J119" s="27">
        <v>0</v>
      </c>
      <c r="K119" s="27">
        <f>K120</f>
        <v>0</v>
      </c>
      <c r="L119" s="27">
        <f>L120</f>
        <v>0</v>
      </c>
      <c r="M119" s="39"/>
      <c r="N119" s="39"/>
    </row>
    <row r="120" spans="1:14" ht="27.75" customHeight="1">
      <c r="A120" s="81"/>
      <c r="B120" s="1" t="s">
        <v>88</v>
      </c>
      <c r="C120" s="1"/>
      <c r="D120" s="2" t="s">
        <v>37</v>
      </c>
      <c r="E120" s="2" t="s">
        <v>105</v>
      </c>
      <c r="F120" s="2" t="s">
        <v>103</v>
      </c>
      <c r="G120" s="2" t="s">
        <v>28</v>
      </c>
      <c r="H120" s="3">
        <f>I120+J120+K120+L120</f>
        <v>40</v>
      </c>
      <c r="I120" s="59">
        <v>40</v>
      </c>
      <c r="J120" s="59">
        <f>0+'[4]приложение 8.4.'!J222</f>
        <v>0</v>
      </c>
      <c r="K120" s="59">
        <f>0+'[4]приложение 8.4.'!K222</f>
        <v>0</v>
      </c>
      <c r="L120" s="59">
        <v>0</v>
      </c>
      <c r="M120" s="39"/>
      <c r="N120" s="39"/>
    </row>
    <row r="121" spans="1:14" ht="27.75" customHeight="1">
      <c r="A121" s="81"/>
      <c r="B121" s="31" t="s">
        <v>178</v>
      </c>
      <c r="C121" s="31"/>
      <c r="D121" s="32" t="s">
        <v>37</v>
      </c>
      <c r="E121" s="32" t="s">
        <v>105</v>
      </c>
      <c r="F121" s="32" t="s">
        <v>179</v>
      </c>
      <c r="G121" s="32"/>
      <c r="H121" s="33">
        <v>409630.9</v>
      </c>
      <c r="I121" s="37">
        <v>0</v>
      </c>
      <c r="J121" s="37">
        <v>0</v>
      </c>
      <c r="K121" s="37">
        <v>409630.9</v>
      </c>
      <c r="L121" s="37">
        <v>0</v>
      </c>
      <c r="M121" s="39"/>
      <c r="N121" s="39"/>
    </row>
    <row r="122" spans="1:14" ht="27.75" customHeight="1">
      <c r="A122" s="81"/>
      <c r="B122" s="1" t="s">
        <v>180</v>
      </c>
      <c r="C122" s="49"/>
      <c r="D122" s="32" t="s">
        <v>37</v>
      </c>
      <c r="E122" s="32" t="s">
        <v>105</v>
      </c>
      <c r="F122" s="32" t="s">
        <v>179</v>
      </c>
      <c r="G122" s="73">
        <v>400</v>
      </c>
      <c r="H122" s="3">
        <v>409630.9</v>
      </c>
      <c r="I122" s="27">
        <v>0</v>
      </c>
      <c r="J122" s="27">
        <v>0</v>
      </c>
      <c r="K122" s="27">
        <v>409630.9</v>
      </c>
      <c r="L122" s="27">
        <v>0</v>
      </c>
      <c r="M122" s="39"/>
      <c r="N122" s="39"/>
    </row>
    <row r="123" spans="1:14" ht="27.75" customHeight="1">
      <c r="A123" s="81"/>
      <c r="B123" s="1" t="s">
        <v>181</v>
      </c>
      <c r="C123" s="46"/>
      <c r="D123" s="32" t="s">
        <v>37</v>
      </c>
      <c r="E123" s="32" t="s">
        <v>105</v>
      </c>
      <c r="F123" s="32" t="s">
        <v>179</v>
      </c>
      <c r="G123" s="2" t="s">
        <v>182</v>
      </c>
      <c r="H123" s="3">
        <v>409630.9</v>
      </c>
      <c r="I123" s="27">
        <v>0</v>
      </c>
      <c r="J123" s="27">
        <v>0</v>
      </c>
      <c r="K123" s="27">
        <v>409630.9</v>
      </c>
      <c r="L123" s="27">
        <v>0</v>
      </c>
      <c r="M123" s="39"/>
      <c r="N123" s="39"/>
    </row>
    <row r="124" spans="1:14" ht="27.75" customHeight="1">
      <c r="A124" s="81"/>
      <c r="B124" s="31" t="s">
        <v>183</v>
      </c>
      <c r="C124" s="31"/>
      <c r="D124" s="32" t="s">
        <v>37</v>
      </c>
      <c r="E124" s="32" t="s">
        <v>105</v>
      </c>
      <c r="F124" s="32" t="s">
        <v>184</v>
      </c>
      <c r="G124" s="32"/>
      <c r="H124" s="33">
        <v>21559.5</v>
      </c>
      <c r="I124" s="37">
        <v>21559.5</v>
      </c>
      <c r="J124" s="37">
        <v>0</v>
      </c>
      <c r="K124" s="37">
        <v>0</v>
      </c>
      <c r="L124" s="37">
        <v>0</v>
      </c>
      <c r="M124" s="39"/>
      <c r="N124" s="39"/>
    </row>
    <row r="125" spans="1:14" ht="27.75" customHeight="1">
      <c r="A125" s="81"/>
      <c r="B125" s="1" t="s">
        <v>180</v>
      </c>
      <c r="C125" s="49"/>
      <c r="D125" s="32" t="s">
        <v>37</v>
      </c>
      <c r="E125" s="32" t="s">
        <v>105</v>
      </c>
      <c r="F125" s="32" t="s">
        <v>184</v>
      </c>
      <c r="G125" s="73">
        <v>400</v>
      </c>
      <c r="H125" s="3">
        <v>21559.5</v>
      </c>
      <c r="I125" s="27">
        <v>21559.5</v>
      </c>
      <c r="J125" s="27">
        <v>0</v>
      </c>
      <c r="K125" s="27">
        <v>0</v>
      </c>
      <c r="L125" s="27">
        <v>0</v>
      </c>
      <c r="M125" s="39"/>
      <c r="N125" s="39"/>
    </row>
    <row r="126" spans="1:14" ht="27.75" customHeight="1">
      <c r="A126" s="81"/>
      <c r="B126" s="1" t="s">
        <v>181</v>
      </c>
      <c r="C126" s="46"/>
      <c r="D126" s="32" t="s">
        <v>37</v>
      </c>
      <c r="E126" s="32" t="s">
        <v>105</v>
      </c>
      <c r="F126" s="32" t="s">
        <v>184</v>
      </c>
      <c r="G126" s="2" t="s">
        <v>182</v>
      </c>
      <c r="H126" s="3">
        <v>21559.5</v>
      </c>
      <c r="I126" s="27">
        <v>21559.5</v>
      </c>
      <c r="J126" s="27">
        <v>0</v>
      </c>
      <c r="K126" s="27">
        <v>0</v>
      </c>
      <c r="L126" s="27">
        <v>0</v>
      </c>
      <c r="M126" s="39"/>
      <c r="N126" s="39"/>
    </row>
    <row r="127" spans="1:14" ht="27.75" customHeight="1">
      <c r="A127" s="81"/>
      <c r="B127" s="31" t="s">
        <v>185</v>
      </c>
      <c r="C127" s="31"/>
      <c r="D127" s="32" t="s">
        <v>37</v>
      </c>
      <c r="E127" s="32" t="s">
        <v>105</v>
      </c>
      <c r="F127" s="32" t="s">
        <v>184</v>
      </c>
      <c r="G127" s="32" t="s">
        <v>186</v>
      </c>
      <c r="H127" s="33">
        <v>21559.5</v>
      </c>
      <c r="I127" s="37">
        <v>21559.5</v>
      </c>
      <c r="J127" s="37">
        <v>0</v>
      </c>
      <c r="K127" s="37">
        <v>0</v>
      </c>
      <c r="L127" s="37">
        <v>0</v>
      </c>
      <c r="M127" s="39"/>
      <c r="N127" s="39"/>
    </row>
    <row r="128" spans="1:13" s="5" customFormat="1" ht="13.5" customHeight="1">
      <c r="A128" s="41"/>
      <c r="B128" s="46" t="s">
        <v>45</v>
      </c>
      <c r="C128" s="42"/>
      <c r="D128" s="6" t="s">
        <v>43</v>
      </c>
      <c r="E128" s="6" t="s">
        <v>18</v>
      </c>
      <c r="F128" s="6"/>
      <c r="G128" s="6"/>
      <c r="H128" s="3">
        <f>SUM(I128:L128)</f>
        <v>0</v>
      </c>
      <c r="I128" s="3">
        <v>0</v>
      </c>
      <c r="J128" s="3">
        <v>0</v>
      </c>
      <c r="K128" s="3">
        <v>0</v>
      </c>
      <c r="L128" s="3">
        <v>0</v>
      </c>
      <c r="M128" s="55"/>
    </row>
    <row r="129" spans="1:13" s="4" customFormat="1" ht="25.5">
      <c r="A129" s="41"/>
      <c r="B129" s="42" t="s">
        <v>165</v>
      </c>
      <c r="C129" s="46"/>
      <c r="D129" s="6" t="s">
        <v>43</v>
      </c>
      <c r="E129" s="6" t="s">
        <v>80</v>
      </c>
      <c r="F129" s="6"/>
      <c r="G129" s="6"/>
      <c r="H129" s="3">
        <f>SUM(I129:L129)</f>
        <v>0</v>
      </c>
      <c r="I129" s="3">
        <v>0</v>
      </c>
      <c r="J129" s="3">
        <v>0</v>
      </c>
      <c r="K129" s="3">
        <v>0</v>
      </c>
      <c r="L129" s="3">
        <v>0</v>
      </c>
      <c r="M129" s="54"/>
    </row>
    <row r="130" spans="1:13" s="4" customFormat="1" ht="51">
      <c r="A130" s="57"/>
      <c r="B130" s="1" t="s">
        <v>166</v>
      </c>
      <c r="C130" s="42"/>
      <c r="D130" s="2" t="s">
        <v>43</v>
      </c>
      <c r="E130" s="2" t="s">
        <v>80</v>
      </c>
      <c r="F130" s="2" t="s">
        <v>32</v>
      </c>
      <c r="G130" s="2"/>
      <c r="H130" s="3">
        <f>SUM(I130:L130)</f>
        <v>0</v>
      </c>
      <c r="I130" s="27">
        <f>I131</f>
        <v>0</v>
      </c>
      <c r="J130" s="27">
        <f>J131</f>
        <v>0</v>
      </c>
      <c r="K130" s="27">
        <f>K131</f>
        <v>0</v>
      </c>
      <c r="L130" s="27">
        <f>L131</f>
        <v>0</v>
      </c>
      <c r="M130" s="54"/>
    </row>
    <row r="131" spans="1:13" s="4" customFormat="1" ht="38.25">
      <c r="A131" s="57"/>
      <c r="B131" s="1" t="s">
        <v>33</v>
      </c>
      <c r="C131" s="47"/>
      <c r="D131" s="2" t="s">
        <v>43</v>
      </c>
      <c r="E131" s="2" t="s">
        <v>80</v>
      </c>
      <c r="F131" s="2" t="s">
        <v>34</v>
      </c>
      <c r="G131" s="2"/>
      <c r="H131" s="3">
        <f>SUM(I131:L131)</f>
        <v>0</v>
      </c>
      <c r="I131" s="27">
        <v>0</v>
      </c>
      <c r="J131" s="27">
        <v>0</v>
      </c>
      <c r="K131" s="27">
        <v>0</v>
      </c>
      <c r="L131" s="27">
        <f>L132+L28</f>
        <v>0</v>
      </c>
      <c r="M131" s="54"/>
    </row>
    <row r="132" spans="1:13" s="5" customFormat="1" ht="76.5" customHeight="1">
      <c r="A132" s="57"/>
      <c r="B132" s="1" t="s">
        <v>167</v>
      </c>
      <c r="C132" s="1"/>
      <c r="D132" s="2" t="s">
        <v>43</v>
      </c>
      <c r="E132" s="2" t="s">
        <v>80</v>
      </c>
      <c r="F132" s="2" t="s">
        <v>168</v>
      </c>
      <c r="G132" s="2"/>
      <c r="H132" s="3">
        <f aca="true" t="shared" si="24" ref="H132:H140">I132+J132+K132+L132</f>
        <v>0</v>
      </c>
      <c r="I132" s="27">
        <v>0</v>
      </c>
      <c r="J132" s="27">
        <f>J133+J137</f>
        <v>0</v>
      </c>
      <c r="K132" s="27">
        <v>0</v>
      </c>
      <c r="L132" s="27">
        <v>0</v>
      </c>
      <c r="M132" s="55"/>
    </row>
    <row r="133" spans="1:13" s="4" customFormat="1" ht="78" customHeight="1">
      <c r="A133" s="57"/>
      <c r="B133" s="1" t="s">
        <v>71</v>
      </c>
      <c r="C133" s="50"/>
      <c r="D133" s="2" t="s">
        <v>43</v>
      </c>
      <c r="E133" s="2" t="s">
        <v>80</v>
      </c>
      <c r="F133" s="2" t="s">
        <v>168</v>
      </c>
      <c r="G133" s="2" t="s">
        <v>72</v>
      </c>
      <c r="H133" s="3">
        <f t="shared" si="24"/>
        <v>71.3</v>
      </c>
      <c r="I133" s="27">
        <f>I134</f>
        <v>0</v>
      </c>
      <c r="J133" s="27">
        <f>J134</f>
        <v>71.3</v>
      </c>
      <c r="K133" s="27">
        <f>K134</f>
        <v>0</v>
      </c>
      <c r="L133" s="27">
        <f>L134</f>
        <v>0</v>
      </c>
      <c r="M133" s="54"/>
    </row>
    <row r="134" spans="1:13" s="4" customFormat="1" ht="27" customHeight="1">
      <c r="A134" s="57"/>
      <c r="B134" s="1" t="s">
        <v>73</v>
      </c>
      <c r="C134" s="50"/>
      <c r="D134" s="2" t="s">
        <v>43</v>
      </c>
      <c r="E134" s="2" t="s">
        <v>80</v>
      </c>
      <c r="F134" s="2" t="s">
        <v>168</v>
      </c>
      <c r="G134" s="2" t="s">
        <v>74</v>
      </c>
      <c r="H134" s="3">
        <f t="shared" si="24"/>
        <v>71.3</v>
      </c>
      <c r="I134" s="27">
        <f>I135+I136</f>
        <v>0</v>
      </c>
      <c r="J134" s="27">
        <f>J135+J136</f>
        <v>71.3</v>
      </c>
      <c r="K134" s="27">
        <f>K135+K136</f>
        <v>0</v>
      </c>
      <c r="L134" s="27">
        <f>L135+L136</f>
        <v>0</v>
      </c>
      <c r="M134" s="54"/>
    </row>
    <row r="135" spans="1:13" s="4" customFormat="1" ht="25.5">
      <c r="A135" s="57"/>
      <c r="B135" s="1" t="s">
        <v>146</v>
      </c>
      <c r="C135" s="50"/>
      <c r="D135" s="2" t="s">
        <v>43</v>
      </c>
      <c r="E135" s="2" t="s">
        <v>80</v>
      </c>
      <c r="F135" s="2" t="s">
        <v>168</v>
      </c>
      <c r="G135" s="2" t="s">
        <v>147</v>
      </c>
      <c r="H135" s="3">
        <f t="shared" si="24"/>
        <v>124.3</v>
      </c>
      <c r="I135" s="27">
        <v>0</v>
      </c>
      <c r="J135" s="27">
        <v>124.3</v>
      </c>
      <c r="K135" s="27">
        <f>0+'[2]приложение 8.3.'!K39</f>
        <v>0</v>
      </c>
      <c r="L135" s="27">
        <f>0+'[2]приложение 8.3.'!L39</f>
        <v>0</v>
      </c>
      <c r="M135" s="54"/>
    </row>
    <row r="136" spans="1:13" s="4" customFormat="1" ht="38.25" customHeight="1">
      <c r="A136" s="57"/>
      <c r="B136" s="1" t="s">
        <v>138</v>
      </c>
      <c r="C136" s="50"/>
      <c r="D136" s="2" t="s">
        <v>43</v>
      </c>
      <c r="E136" s="2" t="s">
        <v>80</v>
      </c>
      <c r="F136" s="2" t="s">
        <v>168</v>
      </c>
      <c r="G136" s="2" t="s">
        <v>139</v>
      </c>
      <c r="H136" s="3">
        <f t="shared" si="24"/>
        <v>-53</v>
      </c>
      <c r="I136" s="27">
        <v>0</v>
      </c>
      <c r="J136" s="27">
        <v>-53</v>
      </c>
      <c r="K136" s="27">
        <f>0+'[2]приложение 8.3.'!K40</f>
        <v>0</v>
      </c>
      <c r="L136" s="27">
        <f>0+'[2]приложение 8.3.'!L40</f>
        <v>0</v>
      </c>
      <c r="M136" s="54"/>
    </row>
    <row r="137" spans="1:13" s="4" customFormat="1" ht="38.25">
      <c r="A137" s="57"/>
      <c r="B137" s="1" t="s">
        <v>169</v>
      </c>
      <c r="C137" s="50"/>
      <c r="D137" s="2" t="s">
        <v>43</v>
      </c>
      <c r="E137" s="2" t="s">
        <v>80</v>
      </c>
      <c r="F137" s="2" t="s">
        <v>168</v>
      </c>
      <c r="G137" s="2" t="s">
        <v>24</v>
      </c>
      <c r="H137" s="3">
        <f t="shared" si="24"/>
        <v>-71.3</v>
      </c>
      <c r="I137" s="27">
        <f>I138</f>
        <v>0</v>
      </c>
      <c r="J137" s="27">
        <f>J138</f>
        <v>-71.3</v>
      </c>
      <c r="K137" s="27">
        <f>K138</f>
        <v>0</v>
      </c>
      <c r="L137" s="27">
        <f>L138</f>
        <v>0</v>
      </c>
      <c r="M137" s="54"/>
    </row>
    <row r="138" spans="1:13" s="4" customFormat="1" ht="41.25" customHeight="1">
      <c r="A138" s="57"/>
      <c r="B138" s="1" t="s">
        <v>25</v>
      </c>
      <c r="C138" s="50"/>
      <c r="D138" s="2" t="s">
        <v>43</v>
      </c>
      <c r="E138" s="2" t="s">
        <v>80</v>
      </c>
      <c r="F138" s="2" t="s">
        <v>168</v>
      </c>
      <c r="G138" s="2" t="s">
        <v>26</v>
      </c>
      <c r="H138" s="3">
        <f t="shared" si="24"/>
        <v>-71.3</v>
      </c>
      <c r="I138" s="27">
        <f>I139+I140</f>
        <v>0</v>
      </c>
      <c r="J138" s="27">
        <f>J139+J140</f>
        <v>-71.3</v>
      </c>
      <c r="K138" s="27">
        <f>K139+K140</f>
        <v>0</v>
      </c>
      <c r="L138" s="27">
        <f>L139+L140</f>
        <v>0</v>
      </c>
      <c r="M138" s="54"/>
    </row>
    <row r="139" spans="1:13" s="4" customFormat="1" ht="41.25" customHeight="1">
      <c r="A139" s="57"/>
      <c r="B139" s="1" t="s">
        <v>86</v>
      </c>
      <c r="C139" s="50"/>
      <c r="D139" s="2" t="s">
        <v>43</v>
      </c>
      <c r="E139" s="2" t="s">
        <v>80</v>
      </c>
      <c r="F139" s="2" t="s">
        <v>168</v>
      </c>
      <c r="G139" s="2" t="s">
        <v>87</v>
      </c>
      <c r="H139" s="3">
        <f t="shared" si="24"/>
        <v>-79</v>
      </c>
      <c r="I139" s="27">
        <v>0</v>
      </c>
      <c r="J139" s="27">
        <v>-79</v>
      </c>
      <c r="K139" s="27">
        <f>0+'[2]приложение 8.3.'!K44</f>
        <v>0</v>
      </c>
      <c r="L139" s="27">
        <f>0+'[2]приложение 8.3.'!L44</f>
        <v>0</v>
      </c>
      <c r="M139" s="54"/>
    </row>
    <row r="140" spans="1:13" s="4" customFormat="1" ht="39.75" customHeight="1">
      <c r="A140" s="57"/>
      <c r="B140" s="1" t="s">
        <v>27</v>
      </c>
      <c r="C140" s="50"/>
      <c r="D140" s="2" t="s">
        <v>43</v>
      </c>
      <c r="E140" s="2" t="s">
        <v>80</v>
      </c>
      <c r="F140" s="2" t="s">
        <v>168</v>
      </c>
      <c r="G140" s="2" t="s">
        <v>28</v>
      </c>
      <c r="H140" s="3">
        <f t="shared" si="24"/>
        <v>7.7</v>
      </c>
      <c r="I140" s="27">
        <f>0+'[2]приложение 8.3.'!I45</f>
        <v>0</v>
      </c>
      <c r="J140" s="27">
        <v>7.7</v>
      </c>
      <c r="K140" s="27">
        <f>0+'[2]приложение 8.3.'!K45</f>
        <v>0</v>
      </c>
      <c r="L140" s="27">
        <f>0+'[2]приложение 8.3.'!L45</f>
        <v>0</v>
      </c>
      <c r="M140" s="54"/>
    </row>
    <row r="141" spans="1:17" s="4" customFormat="1" ht="25.5">
      <c r="A141" s="65" t="s">
        <v>46</v>
      </c>
      <c r="B141" s="66" t="s">
        <v>35</v>
      </c>
      <c r="C141" s="66">
        <v>231</v>
      </c>
      <c r="D141" s="68"/>
      <c r="E141" s="68"/>
      <c r="F141" s="68"/>
      <c r="G141" s="68"/>
      <c r="H141" s="69">
        <f>I141+J141+K141+L141</f>
        <v>-50.6</v>
      </c>
      <c r="I141" s="69">
        <f>I142+I168</f>
        <v>-50.6</v>
      </c>
      <c r="J141" s="69">
        <f>J142+J168</f>
        <v>0</v>
      </c>
      <c r="K141" s="69">
        <f>K142+K168</f>
        <v>0</v>
      </c>
      <c r="L141" s="69">
        <f>L142+L168</f>
        <v>0</v>
      </c>
      <c r="M141" s="54"/>
      <c r="N141" s="54"/>
      <c r="O141" s="54"/>
      <c r="P141" s="54"/>
      <c r="Q141" s="54"/>
    </row>
    <row r="142" spans="1:17" s="4" customFormat="1" ht="12.75">
      <c r="A142" s="57"/>
      <c r="B142" s="42" t="s">
        <v>36</v>
      </c>
      <c r="C142" s="42"/>
      <c r="D142" s="6" t="s">
        <v>37</v>
      </c>
      <c r="E142" s="6" t="s">
        <v>18</v>
      </c>
      <c r="F142" s="6"/>
      <c r="G142" s="6"/>
      <c r="H142" s="3">
        <f>I142+J142+K142+L142</f>
        <v>-140.6</v>
      </c>
      <c r="I142" s="3">
        <f>I143+I151+I159</f>
        <v>-50.6</v>
      </c>
      <c r="J142" s="3">
        <f>J143+J151+J159</f>
        <v>-90</v>
      </c>
      <c r="K142" s="3">
        <f>K143+K151+K159</f>
        <v>0</v>
      </c>
      <c r="L142" s="3">
        <f>L143+L151+L159</f>
        <v>0</v>
      </c>
      <c r="M142" s="54"/>
      <c r="N142" s="54"/>
      <c r="O142" s="54"/>
      <c r="P142" s="54"/>
      <c r="Q142" s="54"/>
    </row>
    <row r="143" spans="1:17" s="4" customFormat="1" ht="12.75">
      <c r="A143" s="57"/>
      <c r="B143" s="42" t="s">
        <v>47</v>
      </c>
      <c r="C143" s="42"/>
      <c r="D143" s="6" t="s">
        <v>37</v>
      </c>
      <c r="E143" s="6" t="s">
        <v>31</v>
      </c>
      <c r="F143" s="6"/>
      <c r="G143" s="6"/>
      <c r="H143" s="3">
        <f>I143+J143+K143+L143</f>
        <v>-40</v>
      </c>
      <c r="I143" s="3">
        <f>I144</f>
        <v>-40</v>
      </c>
      <c r="J143" s="3">
        <f aca="true" t="shared" si="25" ref="J143:L146">J144</f>
        <v>0</v>
      </c>
      <c r="K143" s="3">
        <f t="shared" si="25"/>
        <v>0</v>
      </c>
      <c r="L143" s="3">
        <f t="shared" si="25"/>
        <v>0</v>
      </c>
      <c r="M143" s="54"/>
      <c r="N143" s="54"/>
      <c r="O143" s="54"/>
      <c r="P143" s="54"/>
      <c r="Q143" s="54"/>
    </row>
    <row r="144" spans="1:17" s="4" customFormat="1" ht="27.75" customHeight="1">
      <c r="A144" s="57"/>
      <c r="B144" s="1" t="s">
        <v>38</v>
      </c>
      <c r="C144" s="42"/>
      <c r="D144" s="2" t="s">
        <v>37</v>
      </c>
      <c r="E144" s="2" t="s">
        <v>31</v>
      </c>
      <c r="F144" s="2" t="s">
        <v>39</v>
      </c>
      <c r="G144" s="6"/>
      <c r="H144" s="3">
        <f>I144+J144+K144+L144</f>
        <v>-40</v>
      </c>
      <c r="I144" s="27">
        <f>I145</f>
        <v>-40</v>
      </c>
      <c r="J144" s="27">
        <f t="shared" si="25"/>
        <v>0</v>
      </c>
      <c r="K144" s="27">
        <f t="shared" si="25"/>
        <v>0</v>
      </c>
      <c r="L144" s="27">
        <f t="shared" si="25"/>
        <v>0</v>
      </c>
      <c r="M144" s="54"/>
      <c r="N144" s="54"/>
      <c r="O144" s="54"/>
      <c r="P144" s="54"/>
      <c r="Q144" s="54"/>
    </row>
    <row r="145" spans="1:17" s="4" customFormat="1" ht="27.75" customHeight="1">
      <c r="A145" s="57"/>
      <c r="B145" s="1" t="s">
        <v>40</v>
      </c>
      <c r="C145" s="1"/>
      <c r="D145" s="2" t="s">
        <v>37</v>
      </c>
      <c r="E145" s="2" t="s">
        <v>31</v>
      </c>
      <c r="F145" s="2" t="s">
        <v>41</v>
      </c>
      <c r="G145" s="6"/>
      <c r="H145" s="3">
        <f>I145+J145+K145+L145</f>
        <v>-40</v>
      </c>
      <c r="I145" s="27">
        <f>I146</f>
        <v>-40</v>
      </c>
      <c r="J145" s="27">
        <f t="shared" si="25"/>
        <v>0</v>
      </c>
      <c r="K145" s="27">
        <f t="shared" si="25"/>
        <v>0</v>
      </c>
      <c r="L145" s="27">
        <f t="shared" si="25"/>
        <v>0</v>
      </c>
      <c r="M145" s="54"/>
      <c r="N145" s="54"/>
      <c r="O145" s="54"/>
      <c r="P145" s="54"/>
      <c r="Q145" s="54"/>
    </row>
    <row r="146" spans="1:17" s="4" customFormat="1" ht="27.75" customHeight="1">
      <c r="A146" s="57"/>
      <c r="B146" s="1" t="s">
        <v>48</v>
      </c>
      <c r="C146" s="1"/>
      <c r="D146" s="2" t="s">
        <v>37</v>
      </c>
      <c r="E146" s="2" t="s">
        <v>31</v>
      </c>
      <c r="F146" s="2" t="s">
        <v>49</v>
      </c>
      <c r="G146" s="6"/>
      <c r="H146" s="3">
        <f>SUM(I146:L146)</f>
        <v>-40</v>
      </c>
      <c r="I146" s="27">
        <f>I147</f>
        <v>-40</v>
      </c>
      <c r="J146" s="27">
        <f t="shared" si="25"/>
        <v>0</v>
      </c>
      <c r="K146" s="27">
        <f t="shared" si="25"/>
        <v>0</v>
      </c>
      <c r="L146" s="27">
        <f t="shared" si="25"/>
        <v>0</v>
      </c>
      <c r="M146" s="54"/>
      <c r="N146" s="54"/>
      <c r="O146" s="54"/>
      <c r="P146" s="54"/>
      <c r="Q146" s="54"/>
    </row>
    <row r="147" spans="1:17" s="83" customFormat="1" ht="27.75" customHeight="1">
      <c r="A147" s="57"/>
      <c r="B147" s="1" t="s">
        <v>97</v>
      </c>
      <c r="C147" s="1"/>
      <c r="D147" s="2" t="s">
        <v>31</v>
      </c>
      <c r="E147" s="2" t="s">
        <v>31</v>
      </c>
      <c r="F147" s="2" t="s">
        <v>98</v>
      </c>
      <c r="G147" s="2"/>
      <c r="H147" s="3">
        <f aca="true" t="shared" si="26" ref="H147:H152">I147+J147+K147+L147</f>
        <v>-40</v>
      </c>
      <c r="I147" s="27">
        <f aca="true" t="shared" si="27" ref="I147:L149">I148</f>
        <v>-40</v>
      </c>
      <c r="J147" s="27">
        <f t="shared" si="27"/>
        <v>0</v>
      </c>
      <c r="K147" s="27">
        <f t="shared" si="27"/>
        <v>0</v>
      </c>
      <c r="L147" s="27">
        <f t="shared" si="27"/>
        <v>0</v>
      </c>
      <c r="M147" s="82"/>
      <c r="N147" s="82"/>
      <c r="O147" s="82"/>
      <c r="P147" s="82"/>
      <c r="Q147" s="82"/>
    </row>
    <row r="148" spans="1:17" s="83" customFormat="1" ht="41.25" customHeight="1">
      <c r="A148" s="57"/>
      <c r="B148" s="1" t="s">
        <v>50</v>
      </c>
      <c r="C148" s="1"/>
      <c r="D148" s="2" t="s">
        <v>37</v>
      </c>
      <c r="E148" s="2" t="s">
        <v>31</v>
      </c>
      <c r="F148" s="2" t="s">
        <v>98</v>
      </c>
      <c r="G148" s="2" t="s">
        <v>51</v>
      </c>
      <c r="H148" s="3">
        <f t="shared" si="26"/>
        <v>-40</v>
      </c>
      <c r="I148" s="27">
        <f>I149</f>
        <v>-40</v>
      </c>
      <c r="J148" s="27">
        <f t="shared" si="27"/>
        <v>0</v>
      </c>
      <c r="K148" s="27">
        <f t="shared" si="27"/>
        <v>0</v>
      </c>
      <c r="L148" s="27">
        <f t="shared" si="27"/>
        <v>0</v>
      </c>
      <c r="M148" s="82"/>
      <c r="N148" s="82"/>
      <c r="O148" s="82"/>
      <c r="P148" s="82"/>
      <c r="Q148" s="82"/>
    </row>
    <row r="149" spans="1:17" s="83" customFormat="1" ht="15">
      <c r="A149" s="57"/>
      <c r="B149" s="1" t="s">
        <v>52</v>
      </c>
      <c r="C149" s="1"/>
      <c r="D149" s="2" t="s">
        <v>37</v>
      </c>
      <c r="E149" s="2" t="s">
        <v>31</v>
      </c>
      <c r="F149" s="2" t="s">
        <v>98</v>
      </c>
      <c r="G149" s="2" t="s">
        <v>53</v>
      </c>
      <c r="H149" s="3">
        <f t="shared" si="26"/>
        <v>-40</v>
      </c>
      <c r="I149" s="27">
        <f>I150</f>
        <v>-40</v>
      </c>
      <c r="J149" s="27">
        <f t="shared" si="27"/>
        <v>0</v>
      </c>
      <c r="K149" s="27">
        <f t="shared" si="27"/>
        <v>0</v>
      </c>
      <c r="L149" s="27">
        <f t="shared" si="27"/>
        <v>0</v>
      </c>
      <c r="M149" s="82"/>
      <c r="N149" s="82"/>
      <c r="O149" s="82"/>
      <c r="P149" s="82"/>
      <c r="Q149" s="82"/>
    </row>
    <row r="150" spans="1:17" s="83" customFormat="1" ht="63.75" customHeight="1">
      <c r="A150" s="57"/>
      <c r="B150" s="1" t="s">
        <v>54</v>
      </c>
      <c r="C150" s="1"/>
      <c r="D150" s="2" t="s">
        <v>37</v>
      </c>
      <c r="E150" s="2" t="s">
        <v>31</v>
      </c>
      <c r="F150" s="2" t="s">
        <v>98</v>
      </c>
      <c r="G150" s="2" t="s">
        <v>55</v>
      </c>
      <c r="H150" s="3">
        <f t="shared" si="26"/>
        <v>-40</v>
      </c>
      <c r="I150" s="27">
        <v>-40</v>
      </c>
      <c r="J150" s="59">
        <v>0</v>
      </c>
      <c r="K150" s="59">
        <v>0</v>
      </c>
      <c r="L150" s="59">
        <v>0</v>
      </c>
      <c r="M150" s="82"/>
      <c r="N150" s="82"/>
      <c r="O150" s="82"/>
      <c r="P150" s="82"/>
      <c r="Q150" s="82"/>
    </row>
    <row r="151" spans="1:17" s="4" customFormat="1" ht="12.75">
      <c r="A151" s="57"/>
      <c r="B151" s="46" t="s">
        <v>56</v>
      </c>
      <c r="C151" s="42"/>
      <c r="D151" s="6" t="s">
        <v>37</v>
      </c>
      <c r="E151" s="6" t="s">
        <v>44</v>
      </c>
      <c r="F151" s="6"/>
      <c r="G151" s="6"/>
      <c r="H151" s="3">
        <f t="shared" si="26"/>
        <v>-10.6</v>
      </c>
      <c r="I151" s="3">
        <f aca="true" t="shared" si="28" ref="I151:L152">I152</f>
        <v>-10.6</v>
      </c>
      <c r="J151" s="3">
        <f t="shared" si="28"/>
        <v>0</v>
      </c>
      <c r="K151" s="3">
        <f t="shared" si="28"/>
        <v>0</v>
      </c>
      <c r="L151" s="3">
        <f t="shared" si="28"/>
        <v>0</v>
      </c>
      <c r="M151" s="55"/>
      <c r="N151" s="54"/>
      <c r="O151" s="54"/>
      <c r="P151" s="54"/>
      <c r="Q151" s="54"/>
    </row>
    <row r="152" spans="1:17" s="4" customFormat="1" ht="33" customHeight="1">
      <c r="A152" s="57"/>
      <c r="B152" s="1" t="s">
        <v>38</v>
      </c>
      <c r="C152" s="42"/>
      <c r="D152" s="2" t="s">
        <v>37</v>
      </c>
      <c r="E152" s="2" t="s">
        <v>44</v>
      </c>
      <c r="F152" s="2" t="s">
        <v>39</v>
      </c>
      <c r="G152" s="6"/>
      <c r="H152" s="3">
        <f t="shared" si="26"/>
        <v>-10.6</v>
      </c>
      <c r="I152" s="27">
        <f t="shared" si="28"/>
        <v>-10.6</v>
      </c>
      <c r="J152" s="27">
        <f t="shared" si="28"/>
        <v>0</v>
      </c>
      <c r="K152" s="27">
        <f t="shared" si="28"/>
        <v>0</v>
      </c>
      <c r="L152" s="27">
        <f t="shared" si="28"/>
        <v>0</v>
      </c>
      <c r="M152" s="54"/>
      <c r="N152" s="54"/>
      <c r="O152" s="54"/>
      <c r="P152" s="54"/>
      <c r="Q152" s="54"/>
    </row>
    <row r="153" spans="1:17" s="4" customFormat="1" ht="25.5">
      <c r="A153" s="57"/>
      <c r="B153" s="1" t="s">
        <v>57</v>
      </c>
      <c r="C153" s="42"/>
      <c r="D153" s="2" t="s">
        <v>37</v>
      </c>
      <c r="E153" s="2" t="s">
        <v>44</v>
      </c>
      <c r="F153" s="2" t="s">
        <v>41</v>
      </c>
      <c r="G153" s="6"/>
      <c r="H153" s="3">
        <f>SUM(I153:L153)</f>
        <v>-10.6</v>
      </c>
      <c r="I153" s="27">
        <f>I154</f>
        <v>-10.6</v>
      </c>
      <c r="J153" s="27">
        <f aca="true" t="shared" si="29" ref="J153:L154">J154</f>
        <v>0</v>
      </c>
      <c r="K153" s="27">
        <f t="shared" si="29"/>
        <v>0</v>
      </c>
      <c r="L153" s="27">
        <f t="shared" si="29"/>
        <v>0</v>
      </c>
      <c r="M153" s="54"/>
      <c r="N153" s="54"/>
      <c r="O153" s="54"/>
      <c r="P153" s="54"/>
      <c r="Q153" s="54"/>
    </row>
    <row r="154" spans="1:17" s="83" customFormat="1" ht="26.25">
      <c r="A154" s="41"/>
      <c r="B154" s="1" t="s">
        <v>99</v>
      </c>
      <c r="C154" s="42"/>
      <c r="D154" s="2" t="s">
        <v>37</v>
      </c>
      <c r="E154" s="2" t="s">
        <v>44</v>
      </c>
      <c r="F154" s="2" t="s">
        <v>100</v>
      </c>
      <c r="G154" s="6"/>
      <c r="H154" s="3">
        <f>SUM(I154:L154)</f>
        <v>-10.6</v>
      </c>
      <c r="I154" s="27">
        <f>I155</f>
        <v>-10.6</v>
      </c>
      <c r="J154" s="27">
        <f t="shared" si="29"/>
        <v>0</v>
      </c>
      <c r="K154" s="27">
        <f t="shared" si="29"/>
        <v>0</v>
      </c>
      <c r="L154" s="27">
        <f t="shared" si="29"/>
        <v>0</v>
      </c>
      <c r="M154" s="82"/>
      <c r="N154" s="82"/>
      <c r="O154" s="82"/>
      <c r="P154" s="82"/>
      <c r="Q154" s="82"/>
    </row>
    <row r="155" spans="1:17" s="83" customFormat="1" ht="39">
      <c r="A155" s="57"/>
      <c r="B155" s="1" t="s">
        <v>101</v>
      </c>
      <c r="C155" s="1"/>
      <c r="D155" s="2" t="s">
        <v>37</v>
      </c>
      <c r="E155" s="2" t="s">
        <v>44</v>
      </c>
      <c r="F155" s="2" t="s">
        <v>102</v>
      </c>
      <c r="G155" s="2"/>
      <c r="H155" s="3">
        <f aca="true" t="shared" si="30" ref="H155:H161">I155+J155+K155+L155</f>
        <v>-10.6</v>
      </c>
      <c r="I155" s="27">
        <f aca="true" t="shared" si="31" ref="I155:L157">I156</f>
        <v>-10.6</v>
      </c>
      <c r="J155" s="27">
        <f t="shared" si="31"/>
        <v>0</v>
      </c>
      <c r="K155" s="27">
        <f t="shared" si="31"/>
        <v>0</v>
      </c>
      <c r="L155" s="27">
        <f t="shared" si="31"/>
        <v>0</v>
      </c>
      <c r="M155" s="82"/>
      <c r="N155" s="82"/>
      <c r="O155" s="82"/>
      <c r="P155" s="82"/>
      <c r="Q155" s="82"/>
    </row>
    <row r="156" spans="1:17" s="83" customFormat="1" ht="39">
      <c r="A156" s="57"/>
      <c r="B156" s="1" t="s">
        <v>50</v>
      </c>
      <c r="C156" s="1"/>
      <c r="D156" s="2" t="s">
        <v>37</v>
      </c>
      <c r="E156" s="2" t="s">
        <v>44</v>
      </c>
      <c r="F156" s="2" t="s">
        <v>102</v>
      </c>
      <c r="G156" s="2" t="s">
        <v>51</v>
      </c>
      <c r="H156" s="3">
        <f t="shared" si="30"/>
        <v>-10.6</v>
      </c>
      <c r="I156" s="27">
        <f>I157</f>
        <v>-10.6</v>
      </c>
      <c r="J156" s="27">
        <f t="shared" si="31"/>
        <v>0</v>
      </c>
      <c r="K156" s="27">
        <f t="shared" si="31"/>
        <v>0</v>
      </c>
      <c r="L156" s="27">
        <f t="shared" si="31"/>
        <v>0</v>
      </c>
      <c r="M156" s="82"/>
      <c r="N156" s="82"/>
      <c r="O156" s="82"/>
      <c r="P156" s="82"/>
      <c r="Q156" s="82"/>
    </row>
    <row r="157" spans="1:17" s="83" customFormat="1" ht="15">
      <c r="A157" s="57"/>
      <c r="B157" s="1" t="s">
        <v>52</v>
      </c>
      <c r="C157" s="1"/>
      <c r="D157" s="2" t="s">
        <v>37</v>
      </c>
      <c r="E157" s="2" t="s">
        <v>44</v>
      </c>
      <c r="F157" s="2" t="s">
        <v>102</v>
      </c>
      <c r="G157" s="2" t="s">
        <v>53</v>
      </c>
      <c r="H157" s="3">
        <f t="shared" si="30"/>
        <v>-10.6</v>
      </c>
      <c r="I157" s="27">
        <f>I158</f>
        <v>-10.6</v>
      </c>
      <c r="J157" s="27">
        <f t="shared" si="31"/>
        <v>0</v>
      </c>
      <c r="K157" s="27">
        <f t="shared" si="31"/>
        <v>0</v>
      </c>
      <c r="L157" s="27">
        <f t="shared" si="31"/>
        <v>0</v>
      </c>
      <c r="M157" s="82"/>
      <c r="N157" s="82"/>
      <c r="O157" s="82"/>
      <c r="P157" s="82"/>
      <c r="Q157" s="82"/>
    </row>
    <row r="158" spans="1:17" s="83" customFormat="1" ht="64.5">
      <c r="A158" s="57"/>
      <c r="B158" s="1" t="s">
        <v>54</v>
      </c>
      <c r="C158" s="1"/>
      <c r="D158" s="2" t="s">
        <v>37</v>
      </c>
      <c r="E158" s="2" t="s">
        <v>44</v>
      </c>
      <c r="F158" s="2" t="s">
        <v>102</v>
      </c>
      <c r="G158" s="2" t="s">
        <v>55</v>
      </c>
      <c r="H158" s="3">
        <f t="shared" si="30"/>
        <v>-10.6</v>
      </c>
      <c r="I158" s="27">
        <v>-10.6</v>
      </c>
      <c r="J158" s="59">
        <v>0</v>
      </c>
      <c r="K158" s="59">
        <v>0</v>
      </c>
      <c r="L158" s="59">
        <v>0</v>
      </c>
      <c r="M158" s="82"/>
      <c r="N158" s="82"/>
      <c r="O158" s="82"/>
      <c r="P158" s="82"/>
      <c r="Q158" s="82"/>
    </row>
    <row r="159" spans="1:17" ht="17.25" customHeight="1">
      <c r="A159" s="41"/>
      <c r="B159" s="42" t="s">
        <v>104</v>
      </c>
      <c r="C159" s="42"/>
      <c r="D159" s="6" t="s">
        <v>37</v>
      </c>
      <c r="E159" s="6" t="s">
        <v>105</v>
      </c>
      <c r="F159" s="6"/>
      <c r="G159" s="6"/>
      <c r="H159" s="3">
        <f t="shared" si="30"/>
        <v>-90</v>
      </c>
      <c r="I159" s="3">
        <f aca="true" t="shared" si="32" ref="I159:L161">I160</f>
        <v>0</v>
      </c>
      <c r="J159" s="3">
        <f t="shared" si="32"/>
        <v>-90</v>
      </c>
      <c r="K159" s="3">
        <f t="shared" si="32"/>
        <v>0</v>
      </c>
      <c r="L159" s="3">
        <f t="shared" si="32"/>
        <v>0</v>
      </c>
      <c r="M159" s="71"/>
      <c r="N159" s="39"/>
      <c r="O159" s="39"/>
      <c r="P159" s="39"/>
      <c r="Q159" s="39"/>
    </row>
    <row r="160" spans="1:17" ht="26.25" customHeight="1">
      <c r="A160" s="57"/>
      <c r="B160" s="1" t="s">
        <v>38</v>
      </c>
      <c r="C160" s="1"/>
      <c r="D160" s="2" t="s">
        <v>37</v>
      </c>
      <c r="E160" s="2" t="s">
        <v>105</v>
      </c>
      <c r="F160" s="2" t="s">
        <v>39</v>
      </c>
      <c r="G160" s="6"/>
      <c r="H160" s="3">
        <f t="shared" si="30"/>
        <v>-90</v>
      </c>
      <c r="I160" s="27">
        <f t="shared" si="32"/>
        <v>0</v>
      </c>
      <c r="J160" s="27">
        <f t="shared" si="32"/>
        <v>-90</v>
      </c>
      <c r="K160" s="27">
        <f t="shared" si="32"/>
        <v>0</v>
      </c>
      <c r="L160" s="27">
        <f t="shared" si="32"/>
        <v>0</v>
      </c>
      <c r="M160" s="39"/>
      <c r="N160" s="39"/>
      <c r="O160" s="39"/>
      <c r="P160" s="39"/>
      <c r="Q160" s="39"/>
    </row>
    <row r="161" spans="1:17" ht="26.25" customHeight="1">
      <c r="A161" s="57"/>
      <c r="B161" s="1" t="s">
        <v>40</v>
      </c>
      <c r="C161" s="1"/>
      <c r="D161" s="2" t="s">
        <v>37</v>
      </c>
      <c r="E161" s="2" t="s">
        <v>105</v>
      </c>
      <c r="F161" s="2" t="s">
        <v>41</v>
      </c>
      <c r="G161" s="6"/>
      <c r="H161" s="3">
        <f t="shared" si="30"/>
        <v>-90</v>
      </c>
      <c r="I161" s="27">
        <f t="shared" si="32"/>
        <v>0</v>
      </c>
      <c r="J161" s="27">
        <f t="shared" si="32"/>
        <v>-90</v>
      </c>
      <c r="K161" s="27">
        <f t="shared" si="32"/>
        <v>0</v>
      </c>
      <c r="L161" s="27">
        <f t="shared" si="32"/>
        <v>0</v>
      </c>
      <c r="M161" s="39"/>
      <c r="N161" s="39"/>
      <c r="O161" s="39"/>
      <c r="P161" s="39"/>
      <c r="Q161" s="39"/>
    </row>
    <row r="162" spans="1:17" ht="26.25" customHeight="1">
      <c r="A162" s="57"/>
      <c r="B162" s="1" t="s">
        <v>142</v>
      </c>
      <c r="C162" s="1"/>
      <c r="D162" s="2" t="s">
        <v>37</v>
      </c>
      <c r="E162" s="2" t="s">
        <v>105</v>
      </c>
      <c r="F162" s="2" t="s">
        <v>143</v>
      </c>
      <c r="G162" s="6"/>
      <c r="H162" s="3">
        <f>SUM(I162:L162)</f>
        <v>-90</v>
      </c>
      <c r="I162" s="27">
        <v>0</v>
      </c>
      <c r="J162" s="27">
        <f>J163</f>
        <v>-90</v>
      </c>
      <c r="K162" s="27">
        <f>K163</f>
        <v>0</v>
      </c>
      <c r="L162" s="27">
        <f>L163</f>
        <v>0</v>
      </c>
      <c r="M162" s="39"/>
      <c r="N162" s="39"/>
      <c r="O162" s="39"/>
      <c r="P162" s="39"/>
      <c r="Q162" s="39"/>
    </row>
    <row r="163" spans="1:17" ht="143.25" customHeight="1">
      <c r="A163" s="57"/>
      <c r="B163" s="84" t="s">
        <v>144</v>
      </c>
      <c r="C163" s="1"/>
      <c r="D163" s="2" t="s">
        <v>37</v>
      </c>
      <c r="E163" s="2" t="s">
        <v>105</v>
      </c>
      <c r="F163" s="2" t="s">
        <v>145</v>
      </c>
      <c r="G163" s="6"/>
      <c r="H163" s="3">
        <f>I163+J163+K163+L163</f>
        <v>-90</v>
      </c>
      <c r="I163" s="27">
        <v>0</v>
      </c>
      <c r="J163" s="27">
        <f>J164</f>
        <v>-90</v>
      </c>
      <c r="K163" s="27">
        <v>0</v>
      </c>
      <c r="L163" s="27">
        <v>0</v>
      </c>
      <c r="M163" s="39"/>
      <c r="N163" s="39"/>
      <c r="O163" s="39"/>
      <c r="P163" s="39"/>
      <c r="Q163" s="39"/>
    </row>
    <row r="164" spans="1:17" ht="75.75" customHeight="1">
      <c r="A164" s="57"/>
      <c r="B164" s="1" t="s">
        <v>71</v>
      </c>
      <c r="C164" s="50"/>
      <c r="D164" s="2" t="s">
        <v>37</v>
      </c>
      <c r="E164" s="2" t="s">
        <v>105</v>
      </c>
      <c r="F164" s="2" t="s">
        <v>145</v>
      </c>
      <c r="G164" s="2" t="s">
        <v>72</v>
      </c>
      <c r="H164" s="3">
        <f>SUM(I164:L164)</f>
        <v>-90</v>
      </c>
      <c r="I164" s="27">
        <f>I165</f>
        <v>0</v>
      </c>
      <c r="J164" s="27">
        <f>J165</f>
        <v>-90</v>
      </c>
      <c r="K164" s="27">
        <f>K165</f>
        <v>0</v>
      </c>
      <c r="L164" s="27">
        <f>L165</f>
        <v>0</v>
      </c>
      <c r="M164" s="39"/>
      <c r="N164" s="39"/>
      <c r="O164" s="39"/>
      <c r="P164" s="39"/>
      <c r="Q164" s="39"/>
    </row>
    <row r="165" spans="1:17" ht="27.75" customHeight="1">
      <c r="A165" s="57"/>
      <c r="B165" s="1" t="s">
        <v>73</v>
      </c>
      <c r="C165" s="50"/>
      <c r="D165" s="2" t="s">
        <v>37</v>
      </c>
      <c r="E165" s="2" t="s">
        <v>105</v>
      </c>
      <c r="F165" s="2" t="s">
        <v>145</v>
      </c>
      <c r="G165" s="2" t="s">
        <v>74</v>
      </c>
      <c r="H165" s="3">
        <f>SUM(I165:L165)</f>
        <v>-90</v>
      </c>
      <c r="I165" s="27">
        <f>I166+I167</f>
        <v>0</v>
      </c>
      <c r="J165" s="27">
        <f>J166+J167</f>
        <v>-90</v>
      </c>
      <c r="K165" s="27">
        <f>K166+K167</f>
        <v>0</v>
      </c>
      <c r="L165" s="27">
        <f>L166+L167</f>
        <v>0</v>
      </c>
      <c r="M165" s="39"/>
      <c r="N165" s="39"/>
      <c r="O165" s="39"/>
      <c r="P165" s="39"/>
      <c r="Q165" s="39"/>
    </row>
    <row r="166" spans="1:17" ht="25.5">
      <c r="A166" s="57"/>
      <c r="B166" s="1" t="s">
        <v>146</v>
      </c>
      <c r="C166" s="50"/>
      <c r="D166" s="2" t="s">
        <v>37</v>
      </c>
      <c r="E166" s="2" t="s">
        <v>105</v>
      </c>
      <c r="F166" s="2" t="s">
        <v>145</v>
      </c>
      <c r="G166" s="2" t="s">
        <v>147</v>
      </c>
      <c r="H166" s="3">
        <f>SUM(I166:L166)</f>
        <v>-70</v>
      </c>
      <c r="I166" s="59">
        <v>0</v>
      </c>
      <c r="J166" s="27">
        <v>-70</v>
      </c>
      <c r="K166" s="59">
        <f>'[5]приложение 8.4.'!K304</f>
        <v>0</v>
      </c>
      <c r="L166" s="59">
        <f>'[5]приложение 8.4.'!L304</f>
        <v>0</v>
      </c>
      <c r="M166" s="39"/>
      <c r="N166" s="39"/>
      <c r="O166" s="39"/>
      <c r="P166" s="39"/>
      <c r="Q166" s="39"/>
    </row>
    <row r="167" spans="1:17" ht="79.5" customHeight="1">
      <c r="A167" s="57"/>
      <c r="B167" s="74" t="s">
        <v>148</v>
      </c>
      <c r="C167" s="1"/>
      <c r="D167" s="2" t="s">
        <v>37</v>
      </c>
      <c r="E167" s="2" t="s">
        <v>105</v>
      </c>
      <c r="F167" s="2" t="s">
        <v>145</v>
      </c>
      <c r="G167" s="2" t="s">
        <v>149</v>
      </c>
      <c r="H167" s="3">
        <f>I167+J167+K167+L167</f>
        <v>-20</v>
      </c>
      <c r="I167" s="27">
        <v>0</v>
      </c>
      <c r="J167" s="27">
        <v>-20</v>
      </c>
      <c r="K167" s="27">
        <v>0</v>
      </c>
      <c r="L167" s="27">
        <v>0</v>
      </c>
      <c r="M167" s="39"/>
      <c r="N167" s="39"/>
      <c r="O167" s="39"/>
      <c r="P167" s="39"/>
      <c r="Q167" s="39"/>
    </row>
    <row r="168" spans="1:17" s="4" customFormat="1" ht="16.5" customHeight="1">
      <c r="A168" s="57"/>
      <c r="B168" s="46" t="s">
        <v>45</v>
      </c>
      <c r="C168" s="42"/>
      <c r="D168" s="6" t="s">
        <v>43</v>
      </c>
      <c r="E168" s="6" t="s">
        <v>18</v>
      </c>
      <c r="F168" s="6"/>
      <c r="G168" s="6"/>
      <c r="H168" s="3">
        <f>SUM(I168:L168)</f>
        <v>90</v>
      </c>
      <c r="I168" s="3">
        <f aca="true" t="shared" si="33" ref="I168:L169">I169</f>
        <v>0</v>
      </c>
      <c r="J168" s="3">
        <f t="shared" si="33"/>
        <v>90</v>
      </c>
      <c r="K168" s="3">
        <f t="shared" si="33"/>
        <v>0</v>
      </c>
      <c r="L168" s="3">
        <f t="shared" si="33"/>
        <v>0</v>
      </c>
      <c r="M168" s="55"/>
      <c r="N168" s="54"/>
      <c r="O168" s="54"/>
      <c r="P168" s="54"/>
      <c r="Q168" s="54"/>
    </row>
    <row r="169" spans="1:17" s="4" customFormat="1" ht="12.75">
      <c r="A169" s="57"/>
      <c r="B169" s="46" t="s">
        <v>58</v>
      </c>
      <c r="C169" s="50"/>
      <c r="D169" s="6" t="s">
        <v>43</v>
      </c>
      <c r="E169" s="6" t="s">
        <v>29</v>
      </c>
      <c r="F169" s="6"/>
      <c r="G169" s="6"/>
      <c r="H169" s="3">
        <f>SUM(I169:L169)</f>
        <v>90</v>
      </c>
      <c r="I169" s="3">
        <f t="shared" si="33"/>
        <v>0</v>
      </c>
      <c r="J169" s="3">
        <f t="shared" si="33"/>
        <v>90</v>
      </c>
      <c r="K169" s="3">
        <f t="shared" si="33"/>
        <v>0</v>
      </c>
      <c r="L169" s="3">
        <f t="shared" si="33"/>
        <v>0</v>
      </c>
      <c r="M169" s="55"/>
      <c r="N169" s="54"/>
      <c r="O169" s="54"/>
      <c r="P169" s="54"/>
      <c r="Q169" s="54"/>
    </row>
    <row r="170" spans="1:17" s="4" customFormat="1" ht="25.5">
      <c r="A170" s="57"/>
      <c r="B170" s="1" t="s">
        <v>38</v>
      </c>
      <c r="C170" s="1"/>
      <c r="D170" s="2" t="s">
        <v>43</v>
      </c>
      <c r="E170" s="2" t="s">
        <v>29</v>
      </c>
      <c r="F170" s="2" t="s">
        <v>39</v>
      </c>
      <c r="G170" s="6"/>
      <c r="H170" s="3">
        <f>SUM(I170:L170)</f>
        <v>90</v>
      </c>
      <c r="I170" s="27">
        <f aca="true" t="shared" si="34" ref="I170:L172">I171</f>
        <v>0</v>
      </c>
      <c r="J170" s="27">
        <f t="shared" si="34"/>
        <v>90</v>
      </c>
      <c r="K170" s="27">
        <f t="shared" si="34"/>
        <v>0</v>
      </c>
      <c r="L170" s="27">
        <f t="shared" si="34"/>
        <v>0</v>
      </c>
      <c r="M170" s="54"/>
      <c r="N170" s="54"/>
      <c r="O170" s="54"/>
      <c r="P170" s="54"/>
      <c r="Q170" s="54"/>
    </row>
    <row r="171" spans="1:17" s="4" customFormat="1" ht="25.5">
      <c r="A171" s="57"/>
      <c r="B171" s="1" t="s">
        <v>40</v>
      </c>
      <c r="C171" s="1"/>
      <c r="D171" s="2" t="s">
        <v>43</v>
      </c>
      <c r="E171" s="2" t="s">
        <v>29</v>
      </c>
      <c r="F171" s="2" t="s">
        <v>41</v>
      </c>
      <c r="G171" s="6"/>
      <c r="H171" s="3">
        <f>SUM(I171:L171)</f>
        <v>90</v>
      </c>
      <c r="I171" s="27">
        <f t="shared" si="34"/>
        <v>0</v>
      </c>
      <c r="J171" s="27">
        <f t="shared" si="34"/>
        <v>90</v>
      </c>
      <c r="K171" s="27">
        <f t="shared" si="34"/>
        <v>0</v>
      </c>
      <c r="L171" s="27">
        <f t="shared" si="34"/>
        <v>0</v>
      </c>
      <c r="M171" s="54"/>
      <c r="N171" s="54"/>
      <c r="O171" s="54"/>
      <c r="P171" s="54"/>
      <c r="Q171" s="54"/>
    </row>
    <row r="172" spans="1:17" s="4" customFormat="1" ht="25.5">
      <c r="A172" s="57"/>
      <c r="B172" s="1" t="s">
        <v>48</v>
      </c>
      <c r="C172" s="49"/>
      <c r="D172" s="2" t="s">
        <v>43</v>
      </c>
      <c r="E172" s="2" t="s">
        <v>29</v>
      </c>
      <c r="F172" s="48" t="s">
        <v>49</v>
      </c>
      <c r="G172" s="6"/>
      <c r="H172" s="3">
        <f>SUM(I172:L172)</f>
        <v>90</v>
      </c>
      <c r="I172" s="27">
        <f t="shared" si="34"/>
        <v>0</v>
      </c>
      <c r="J172" s="27">
        <f t="shared" si="34"/>
        <v>90</v>
      </c>
      <c r="K172" s="27">
        <f t="shared" si="34"/>
        <v>0</v>
      </c>
      <c r="L172" s="27">
        <f t="shared" si="34"/>
        <v>0</v>
      </c>
      <c r="M172" s="54"/>
      <c r="N172" s="54"/>
      <c r="O172" s="54"/>
      <c r="P172" s="54"/>
      <c r="Q172" s="54"/>
    </row>
    <row r="173" spans="1:17" s="4" customFormat="1" ht="131.25" customHeight="1">
      <c r="A173" s="57"/>
      <c r="B173" s="84" t="s">
        <v>59</v>
      </c>
      <c r="C173" s="1"/>
      <c r="D173" s="2" t="s">
        <v>43</v>
      </c>
      <c r="E173" s="2" t="s">
        <v>29</v>
      </c>
      <c r="F173" s="2" t="s">
        <v>60</v>
      </c>
      <c r="G173" s="6"/>
      <c r="H173" s="3">
        <f aca="true" t="shared" si="35" ref="H173:H179">I173+J173+K173+L173</f>
        <v>90</v>
      </c>
      <c r="I173" s="27">
        <v>0</v>
      </c>
      <c r="J173" s="27">
        <f>J174</f>
        <v>90</v>
      </c>
      <c r="K173" s="27">
        <v>0</v>
      </c>
      <c r="L173" s="27">
        <v>0</v>
      </c>
      <c r="M173" s="54"/>
      <c r="N173" s="54"/>
      <c r="O173" s="54"/>
      <c r="P173" s="54"/>
      <c r="Q173" s="54"/>
    </row>
    <row r="174" spans="1:17" s="4" customFormat="1" ht="25.5">
      <c r="A174" s="57"/>
      <c r="B174" s="1" t="s">
        <v>61</v>
      </c>
      <c r="C174" s="1"/>
      <c r="D174" s="2" t="s">
        <v>43</v>
      </c>
      <c r="E174" s="2" t="s">
        <v>29</v>
      </c>
      <c r="F174" s="2" t="s">
        <v>60</v>
      </c>
      <c r="G174" s="2" t="s">
        <v>62</v>
      </c>
      <c r="H174" s="3">
        <f t="shared" si="35"/>
        <v>90</v>
      </c>
      <c r="I174" s="27">
        <f>I175</f>
        <v>0</v>
      </c>
      <c r="J174" s="27">
        <f>J175</f>
        <v>90</v>
      </c>
      <c r="K174" s="27">
        <f>K175</f>
        <v>0</v>
      </c>
      <c r="L174" s="27">
        <f>L175</f>
        <v>0</v>
      </c>
      <c r="M174" s="54"/>
      <c r="N174" s="54"/>
      <c r="O174" s="54"/>
      <c r="P174" s="54"/>
      <c r="Q174" s="54"/>
    </row>
    <row r="175" spans="1:17" s="4" customFormat="1" ht="25.5">
      <c r="A175" s="57"/>
      <c r="B175" s="1" t="s">
        <v>63</v>
      </c>
      <c r="C175" s="47"/>
      <c r="D175" s="2" t="s">
        <v>43</v>
      </c>
      <c r="E175" s="2" t="s">
        <v>29</v>
      </c>
      <c r="F175" s="2" t="s">
        <v>60</v>
      </c>
      <c r="G175" s="2" t="s">
        <v>64</v>
      </c>
      <c r="H175" s="3">
        <f t="shared" si="35"/>
        <v>90</v>
      </c>
      <c r="I175" s="59">
        <f>'[1]приложение 8.4.'!I95</f>
        <v>0</v>
      </c>
      <c r="J175" s="27">
        <f>J176</f>
        <v>90</v>
      </c>
      <c r="K175" s="59">
        <f>'[1]приложение 8.4.'!K95</f>
        <v>0</v>
      </c>
      <c r="L175" s="59">
        <f>'[1]приложение 8.4.'!L95</f>
        <v>0</v>
      </c>
      <c r="M175" s="54"/>
      <c r="N175" s="54"/>
      <c r="O175" s="54"/>
      <c r="P175" s="54"/>
      <c r="Q175" s="54"/>
    </row>
    <row r="176" spans="1:17" s="4" customFormat="1" ht="45" customHeight="1">
      <c r="A176" s="57"/>
      <c r="B176" s="1" t="s">
        <v>65</v>
      </c>
      <c r="C176" s="47"/>
      <c r="D176" s="2" t="s">
        <v>43</v>
      </c>
      <c r="E176" s="2" t="s">
        <v>29</v>
      </c>
      <c r="F176" s="2" t="s">
        <v>60</v>
      </c>
      <c r="G176" s="2" t="s">
        <v>66</v>
      </c>
      <c r="H176" s="3">
        <f t="shared" si="35"/>
        <v>90</v>
      </c>
      <c r="I176" s="59">
        <f>0+'[1]приложение 8.4.'!I94</f>
        <v>0</v>
      </c>
      <c r="J176" s="59">
        <v>90</v>
      </c>
      <c r="K176" s="59">
        <f>0+'[1]приложение 8.4.'!K94</f>
        <v>0</v>
      </c>
      <c r="L176" s="59">
        <f>0+'[1]приложение 8.4.'!L94</f>
        <v>0</v>
      </c>
      <c r="M176" s="54"/>
      <c r="N176" s="54"/>
      <c r="O176" s="54"/>
      <c r="P176" s="54"/>
      <c r="Q176" s="54"/>
    </row>
    <row r="177" spans="1:17" s="61" customFormat="1" ht="25.5">
      <c r="A177" s="65" t="s">
        <v>89</v>
      </c>
      <c r="B177" s="66" t="s">
        <v>77</v>
      </c>
      <c r="C177" s="67" t="s">
        <v>78</v>
      </c>
      <c r="D177" s="68"/>
      <c r="E177" s="68"/>
      <c r="F177" s="68"/>
      <c r="G177" s="68"/>
      <c r="H177" s="69">
        <f t="shared" si="35"/>
        <v>10.6</v>
      </c>
      <c r="I177" s="70">
        <f aca="true" t="shared" si="36" ref="I177:I184">I178</f>
        <v>10.6</v>
      </c>
      <c r="J177" s="70">
        <f aca="true" t="shared" si="37" ref="J177:L179">J178</f>
        <v>0</v>
      </c>
      <c r="K177" s="70">
        <f t="shared" si="37"/>
        <v>0</v>
      </c>
      <c r="L177" s="70">
        <f t="shared" si="37"/>
        <v>0</v>
      </c>
      <c r="M177" s="60"/>
      <c r="N177" s="60"/>
      <c r="O177" s="60"/>
      <c r="P177" s="60"/>
      <c r="Q177" s="60"/>
    </row>
    <row r="178" spans="1:13" s="29" customFormat="1" ht="14.25" customHeight="1">
      <c r="A178" s="43"/>
      <c r="B178" s="30" t="s">
        <v>69</v>
      </c>
      <c r="C178" s="36"/>
      <c r="D178" s="45" t="s">
        <v>29</v>
      </c>
      <c r="E178" s="45" t="s">
        <v>18</v>
      </c>
      <c r="F178" s="45"/>
      <c r="G178" s="45"/>
      <c r="H178" s="33">
        <f t="shared" si="35"/>
        <v>10.6</v>
      </c>
      <c r="I178" s="33">
        <f t="shared" si="36"/>
        <v>10.6</v>
      </c>
      <c r="J178" s="33">
        <f t="shared" si="37"/>
        <v>0</v>
      </c>
      <c r="K178" s="33">
        <f t="shared" si="37"/>
        <v>0</v>
      </c>
      <c r="L178" s="33">
        <f t="shared" si="37"/>
        <v>0</v>
      </c>
      <c r="M178" s="56"/>
    </row>
    <row r="179" spans="1:13" s="29" customFormat="1" ht="15" customHeight="1">
      <c r="A179" s="43"/>
      <c r="B179" s="44" t="s">
        <v>172</v>
      </c>
      <c r="C179" s="36"/>
      <c r="D179" s="45" t="s">
        <v>29</v>
      </c>
      <c r="E179" s="45" t="s">
        <v>43</v>
      </c>
      <c r="F179" s="45"/>
      <c r="G179" s="45"/>
      <c r="H179" s="33">
        <f t="shared" si="35"/>
        <v>10.6</v>
      </c>
      <c r="I179" s="33">
        <f t="shared" si="36"/>
        <v>10.6</v>
      </c>
      <c r="J179" s="33">
        <f t="shared" si="37"/>
        <v>0</v>
      </c>
      <c r="K179" s="33">
        <f t="shared" si="37"/>
        <v>0</v>
      </c>
      <c r="L179" s="33">
        <f t="shared" si="37"/>
        <v>0</v>
      </c>
      <c r="M179" s="56"/>
    </row>
    <row r="180" spans="1:14" s="51" customFormat="1" ht="93" customHeight="1">
      <c r="A180" s="38"/>
      <c r="B180" s="52" t="s">
        <v>81</v>
      </c>
      <c r="C180" s="31"/>
      <c r="D180" s="32" t="s">
        <v>29</v>
      </c>
      <c r="E180" s="32" t="s">
        <v>43</v>
      </c>
      <c r="F180" s="32" t="s">
        <v>82</v>
      </c>
      <c r="G180" s="32"/>
      <c r="H180" s="33">
        <f>SUBTOTAL(9,I180:L180)</f>
        <v>10.6</v>
      </c>
      <c r="I180" s="37">
        <f t="shared" si="36"/>
        <v>10.6</v>
      </c>
      <c r="J180" s="37">
        <f aca="true" t="shared" si="38" ref="J180:L181">J181</f>
        <v>0</v>
      </c>
      <c r="K180" s="37">
        <f t="shared" si="38"/>
        <v>0</v>
      </c>
      <c r="L180" s="37">
        <f t="shared" si="38"/>
        <v>0</v>
      </c>
      <c r="M180" s="53"/>
      <c r="N180" s="53"/>
    </row>
    <row r="181" spans="1:14" s="51" customFormat="1" ht="26.25" customHeight="1">
      <c r="A181" s="38"/>
      <c r="B181" s="52" t="s">
        <v>83</v>
      </c>
      <c r="C181" s="31"/>
      <c r="D181" s="32" t="s">
        <v>29</v>
      </c>
      <c r="E181" s="32" t="s">
        <v>43</v>
      </c>
      <c r="F181" s="32" t="s">
        <v>84</v>
      </c>
      <c r="G181" s="32"/>
      <c r="H181" s="33">
        <f>I181+J181+K181+L181</f>
        <v>10.6</v>
      </c>
      <c r="I181" s="37">
        <f t="shared" si="36"/>
        <v>10.6</v>
      </c>
      <c r="J181" s="37">
        <f t="shared" si="38"/>
        <v>0</v>
      </c>
      <c r="K181" s="37">
        <f t="shared" si="38"/>
        <v>0</v>
      </c>
      <c r="L181" s="37">
        <f t="shared" si="38"/>
        <v>0</v>
      </c>
      <c r="M181" s="53"/>
      <c r="N181" s="53"/>
    </row>
    <row r="182" spans="1:14" s="51" customFormat="1" ht="16.5" customHeight="1">
      <c r="A182" s="38"/>
      <c r="B182" s="31" t="s">
        <v>173</v>
      </c>
      <c r="C182" s="31"/>
      <c r="D182" s="32" t="s">
        <v>29</v>
      </c>
      <c r="E182" s="32" t="s">
        <v>43</v>
      </c>
      <c r="F182" s="32" t="s">
        <v>174</v>
      </c>
      <c r="G182" s="32"/>
      <c r="H182" s="33">
        <f>I182+J182+K182+L182</f>
        <v>10.6</v>
      </c>
      <c r="I182" s="37">
        <f t="shared" si="36"/>
        <v>10.6</v>
      </c>
      <c r="J182" s="37">
        <v>0</v>
      </c>
      <c r="K182" s="37">
        <v>0</v>
      </c>
      <c r="L182" s="37">
        <v>0</v>
      </c>
      <c r="M182" s="53"/>
      <c r="N182" s="53"/>
    </row>
    <row r="183" spans="1:14" s="51" customFormat="1" ht="26.25" customHeight="1">
      <c r="A183" s="38"/>
      <c r="B183" s="31" t="s">
        <v>23</v>
      </c>
      <c r="C183" s="31"/>
      <c r="D183" s="32" t="s">
        <v>29</v>
      </c>
      <c r="E183" s="32" t="s">
        <v>43</v>
      </c>
      <c r="F183" s="32" t="s">
        <v>174</v>
      </c>
      <c r="G183" s="32" t="s">
        <v>24</v>
      </c>
      <c r="H183" s="33">
        <f>SUM(I183:L183)</f>
        <v>10.6</v>
      </c>
      <c r="I183" s="37">
        <f t="shared" si="36"/>
        <v>10.6</v>
      </c>
      <c r="J183" s="37">
        <f>J184</f>
        <v>0</v>
      </c>
      <c r="K183" s="37">
        <f>K184</f>
        <v>0</v>
      </c>
      <c r="L183" s="37">
        <f>L184</f>
        <v>0</v>
      </c>
      <c r="M183" s="53"/>
      <c r="N183" s="53"/>
    </row>
    <row r="184" spans="1:14" s="51" customFormat="1" ht="26.25" customHeight="1">
      <c r="A184" s="38"/>
      <c r="B184" s="31" t="s">
        <v>85</v>
      </c>
      <c r="C184" s="31"/>
      <c r="D184" s="32" t="s">
        <v>29</v>
      </c>
      <c r="E184" s="32" t="s">
        <v>43</v>
      </c>
      <c r="F184" s="32" t="s">
        <v>174</v>
      </c>
      <c r="G184" s="32" t="s">
        <v>26</v>
      </c>
      <c r="H184" s="33">
        <f>SUM(I184:L184)</f>
        <v>10.6</v>
      </c>
      <c r="I184" s="37">
        <f t="shared" si="36"/>
        <v>10.6</v>
      </c>
      <c r="J184" s="37">
        <v>0</v>
      </c>
      <c r="K184" s="37">
        <v>0</v>
      </c>
      <c r="L184" s="37">
        <v>0</v>
      </c>
      <c r="M184" s="53"/>
      <c r="N184" s="53"/>
    </row>
    <row r="185" spans="1:14" s="51" customFormat="1" ht="40.5" customHeight="1">
      <c r="A185" s="38"/>
      <c r="B185" s="31" t="s">
        <v>86</v>
      </c>
      <c r="C185" s="31"/>
      <c r="D185" s="32" t="s">
        <v>29</v>
      </c>
      <c r="E185" s="32" t="s">
        <v>43</v>
      </c>
      <c r="F185" s="32" t="s">
        <v>174</v>
      </c>
      <c r="G185" s="32" t="s">
        <v>87</v>
      </c>
      <c r="H185" s="33">
        <f>SUM(I185:L185)</f>
        <v>10.6</v>
      </c>
      <c r="I185" s="37">
        <v>10.6</v>
      </c>
      <c r="J185" s="28">
        <f>'[4]приложение 8.4.'!J234</f>
        <v>0</v>
      </c>
      <c r="K185" s="28">
        <f>'[4]приложение 8.4.'!K234</f>
        <v>0</v>
      </c>
      <c r="L185" s="28">
        <f>'[4]приложение 8.4.'!L234</f>
        <v>0</v>
      </c>
      <c r="M185" s="53"/>
      <c r="N185" s="53"/>
    </row>
    <row r="186" spans="1:21" ht="12.75">
      <c r="A186" s="41"/>
      <c r="B186" s="46" t="s">
        <v>20</v>
      </c>
      <c r="C186" s="46"/>
      <c r="D186" s="6"/>
      <c r="E186" s="6"/>
      <c r="F186" s="6"/>
      <c r="G186" s="6"/>
      <c r="H186" s="3">
        <f>H177+H141+H11</f>
        <v>409630.9</v>
      </c>
      <c r="I186" s="3">
        <f>I177+I141+I11</f>
        <v>0</v>
      </c>
      <c r="J186" s="3">
        <f>J177+J141+J11</f>
        <v>0</v>
      </c>
      <c r="K186" s="3">
        <f>K177+K141+K11</f>
        <v>409630.9</v>
      </c>
      <c r="L186" s="3">
        <f>L177+L141+L11</f>
        <v>0</v>
      </c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8:21" ht="12.75">
      <c r="H187" s="40"/>
      <c r="I187" s="40"/>
      <c r="J187" s="40"/>
      <c r="K187" s="40"/>
      <c r="L187" s="40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8:21" ht="12.75">
      <c r="H188" s="40"/>
      <c r="I188" s="40"/>
      <c r="J188" s="40"/>
      <c r="K188" s="40"/>
      <c r="L188" s="40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8:17" ht="12.75">
      <c r="H189" s="40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8:17" ht="12.75">
      <c r="H190" s="40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8:17" ht="12.75">
      <c r="H191" s="40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8:13" ht="12.75">
      <c r="H192" s="40"/>
      <c r="I192" s="39"/>
      <c r="J192" s="39"/>
      <c r="K192" s="39"/>
      <c r="L192" s="39"/>
      <c r="M192" s="39"/>
    </row>
    <row r="193" spans="8:13" ht="12.75">
      <c r="H193" s="40"/>
      <c r="I193" s="39"/>
      <c r="J193" s="39"/>
      <c r="K193" s="39"/>
      <c r="L193" s="39"/>
      <c r="M193" s="39"/>
    </row>
    <row r="194" spans="8:13" ht="12.75">
      <c r="H194" s="40"/>
      <c r="I194" s="39"/>
      <c r="J194" s="39"/>
      <c r="K194" s="39"/>
      <c r="L194" s="39"/>
      <c r="M194" s="39"/>
    </row>
    <row r="195" spans="8:13" ht="12.75">
      <c r="H195" s="40"/>
      <c r="I195" s="39"/>
      <c r="J195" s="39"/>
      <c r="K195" s="39"/>
      <c r="L195" s="39"/>
      <c r="M195" s="39"/>
    </row>
    <row r="196" spans="8:13" ht="12.75">
      <c r="H196" s="40"/>
      <c r="I196" s="39"/>
      <c r="J196" s="39"/>
      <c r="K196" s="39"/>
      <c r="L196" s="39"/>
      <c r="M196" s="39"/>
    </row>
    <row r="197" spans="8:13" ht="12.75">
      <c r="H197" s="40"/>
      <c r="I197" s="39"/>
      <c r="J197" s="39"/>
      <c r="K197" s="39"/>
      <c r="L197" s="39"/>
      <c r="M197" s="39"/>
    </row>
    <row r="198" spans="8:13" ht="12.75">
      <c r="H198" s="40"/>
      <c r="I198" s="39"/>
      <c r="J198" s="39"/>
      <c r="K198" s="39"/>
      <c r="L198" s="39"/>
      <c r="M198" s="39"/>
    </row>
    <row r="199" spans="8:13" ht="12.75">
      <c r="H199" s="40"/>
      <c r="I199" s="39"/>
      <c r="J199" s="39"/>
      <c r="K199" s="39"/>
      <c r="L199" s="39"/>
      <c r="M199" s="39"/>
    </row>
    <row r="200" spans="8:13" ht="12.75">
      <c r="H200" s="40"/>
      <c r="I200" s="39"/>
      <c r="J200" s="39"/>
      <c r="K200" s="39"/>
      <c r="L200" s="39"/>
      <c r="M200" s="39"/>
    </row>
    <row r="201" spans="8:13" ht="12.75">
      <c r="H201" s="40"/>
      <c r="I201" s="39"/>
      <c r="J201" s="39"/>
      <c r="K201" s="39"/>
      <c r="L201" s="39"/>
      <c r="M201" s="39"/>
    </row>
    <row r="202" spans="8:13" ht="12.75">
      <c r="H202" s="40"/>
      <c r="I202" s="39"/>
      <c r="J202" s="39"/>
      <c r="K202" s="39"/>
      <c r="L202" s="39"/>
      <c r="M202" s="39"/>
    </row>
    <row r="203" spans="8:13" ht="12.75">
      <c r="H203" s="40"/>
      <c r="I203" s="39"/>
      <c r="J203" s="39"/>
      <c r="K203" s="39"/>
      <c r="L203" s="39"/>
      <c r="M203" s="39"/>
    </row>
    <row r="204" spans="8:13" ht="12.75">
      <c r="H204" s="40"/>
      <c r="I204" s="39"/>
      <c r="J204" s="39"/>
      <c r="K204" s="39"/>
      <c r="L204" s="39"/>
      <c r="M204" s="39"/>
    </row>
    <row r="205" spans="8:13" ht="12.75">
      <c r="H205" s="40"/>
      <c r="I205" s="39"/>
      <c r="J205" s="39"/>
      <c r="K205" s="39"/>
      <c r="L205" s="39"/>
      <c r="M205" s="39"/>
    </row>
    <row r="206" spans="8:13" ht="12.75">
      <c r="H206" s="40"/>
      <c r="I206" s="39"/>
      <c r="J206" s="39"/>
      <c r="K206" s="39"/>
      <c r="L206" s="39"/>
      <c r="M206" s="39"/>
    </row>
    <row r="207" spans="8:13" ht="12.75">
      <c r="H207" s="40"/>
      <c r="I207" s="39"/>
      <c r="J207" s="39"/>
      <c r="K207" s="39"/>
      <c r="L207" s="39"/>
      <c r="M207" s="39"/>
    </row>
    <row r="208" spans="8:13" ht="12.75">
      <c r="H208" s="40"/>
      <c r="I208" s="39"/>
      <c r="J208" s="39"/>
      <c r="K208" s="39"/>
      <c r="L208" s="39"/>
      <c r="M208" s="39"/>
    </row>
    <row r="209" spans="8:13" ht="12.75">
      <c r="H209" s="40"/>
      <c r="I209" s="39"/>
      <c r="J209" s="39"/>
      <c r="K209" s="39"/>
      <c r="L209" s="39"/>
      <c r="M209" s="39"/>
    </row>
    <row r="210" spans="8:13" ht="12.75">
      <c r="H210" s="40"/>
      <c r="I210" s="39"/>
      <c r="J210" s="39"/>
      <c r="K210" s="39"/>
      <c r="L210" s="39"/>
      <c r="M210" s="39"/>
    </row>
    <row r="211" spans="8:13" ht="12.75">
      <c r="H211" s="40"/>
      <c r="I211" s="39"/>
      <c r="J211" s="39"/>
      <c r="K211" s="39"/>
      <c r="L211" s="39"/>
      <c r="M211" s="39"/>
    </row>
    <row r="212" spans="8:13" ht="12.75">
      <c r="H212" s="40"/>
      <c r="I212" s="39"/>
      <c r="J212" s="39"/>
      <c r="K212" s="39"/>
      <c r="L212" s="39"/>
      <c r="M212" s="39"/>
    </row>
    <row r="213" spans="8:13" ht="12.75">
      <c r="H213" s="40"/>
      <c r="I213" s="39"/>
      <c r="J213" s="39"/>
      <c r="K213" s="39"/>
      <c r="L213" s="39"/>
      <c r="M213" s="39"/>
    </row>
    <row r="214" spans="8:13" ht="12.75">
      <c r="H214" s="40"/>
      <c r="I214" s="39"/>
      <c r="J214" s="39"/>
      <c r="K214" s="39"/>
      <c r="L214" s="39"/>
      <c r="M214" s="39"/>
    </row>
    <row r="215" spans="8:13" ht="12.75">
      <c r="H215" s="40"/>
      <c r="I215" s="39"/>
      <c r="J215" s="39"/>
      <c r="K215" s="39"/>
      <c r="L215" s="39"/>
      <c r="M215" s="39"/>
    </row>
    <row r="216" spans="8:13" ht="12.75">
      <c r="H216" s="40"/>
      <c r="I216" s="39"/>
      <c r="J216" s="39"/>
      <c r="K216" s="39"/>
      <c r="L216" s="39"/>
      <c r="M216" s="39"/>
    </row>
    <row r="217" spans="8:13" ht="12.75">
      <c r="H217" s="40"/>
      <c r="I217" s="39"/>
      <c r="J217" s="39"/>
      <c r="K217" s="39"/>
      <c r="L217" s="39"/>
      <c r="M217" s="39"/>
    </row>
    <row r="218" spans="8:13" ht="12.75">
      <c r="H218" s="40"/>
      <c r="I218" s="39"/>
      <c r="J218" s="39"/>
      <c r="K218" s="39"/>
      <c r="L218" s="39"/>
      <c r="M218" s="39"/>
    </row>
    <row r="219" spans="8:13" ht="12.75">
      <c r="H219" s="40"/>
      <c r="I219" s="39"/>
      <c r="J219" s="39"/>
      <c r="K219" s="39"/>
      <c r="L219" s="39"/>
      <c r="M219" s="39"/>
    </row>
    <row r="220" spans="8:13" ht="12.75">
      <c r="H220" s="40"/>
      <c r="I220" s="39"/>
      <c r="J220" s="39"/>
      <c r="K220" s="39"/>
      <c r="L220" s="39"/>
      <c r="M220" s="39"/>
    </row>
    <row r="221" spans="8:13" ht="12.75">
      <c r="H221" s="40"/>
      <c r="I221" s="39"/>
      <c r="J221" s="39"/>
      <c r="K221" s="39"/>
      <c r="L221" s="39"/>
      <c r="M221" s="39"/>
    </row>
    <row r="222" spans="8:13" ht="12.75">
      <c r="H222" s="40"/>
      <c r="I222" s="39"/>
      <c r="J222" s="39"/>
      <c r="K222" s="39"/>
      <c r="L222" s="39"/>
      <c r="M222" s="39"/>
    </row>
    <row r="223" spans="8:13" ht="12.75">
      <c r="H223" s="40"/>
      <c r="I223" s="39"/>
      <c r="J223" s="39"/>
      <c r="K223" s="39"/>
      <c r="L223" s="39"/>
      <c r="M223" s="39"/>
    </row>
    <row r="224" spans="8:13" ht="12.75">
      <c r="H224" s="40"/>
      <c r="I224" s="39"/>
      <c r="J224" s="39"/>
      <c r="K224" s="39"/>
      <c r="L224" s="39"/>
      <c r="M224" s="39"/>
    </row>
    <row r="225" spans="8:13" ht="12.75">
      <c r="H225" s="40"/>
      <c r="I225" s="39"/>
      <c r="J225" s="39"/>
      <c r="K225" s="39"/>
      <c r="L225" s="39"/>
      <c r="M225" s="39"/>
    </row>
    <row r="226" spans="8:13" ht="12.75">
      <c r="H226" s="40"/>
      <c r="I226" s="39"/>
      <c r="J226" s="39"/>
      <c r="K226" s="39"/>
      <c r="L226" s="39"/>
      <c r="M226" s="39"/>
    </row>
    <row r="227" spans="8:13" ht="12.75">
      <c r="H227" s="40"/>
      <c r="I227" s="39"/>
      <c r="J227" s="39"/>
      <c r="K227" s="39"/>
      <c r="L227" s="39"/>
      <c r="M227" s="39"/>
    </row>
    <row r="228" spans="8:13" ht="12.75">
      <c r="H228" s="40"/>
      <c r="I228" s="39"/>
      <c r="J228" s="39"/>
      <c r="K228" s="39"/>
      <c r="L228" s="39"/>
      <c r="M228" s="39"/>
    </row>
    <row r="229" spans="8:13" ht="12.75">
      <c r="H229" s="40"/>
      <c r="I229" s="39"/>
      <c r="J229" s="39"/>
      <c r="K229" s="39"/>
      <c r="L229" s="39"/>
      <c r="M229" s="39"/>
    </row>
    <row r="230" spans="8:13" ht="12.75">
      <c r="H230" s="40"/>
      <c r="I230" s="39"/>
      <c r="J230" s="39"/>
      <c r="K230" s="39"/>
      <c r="L230" s="39"/>
      <c r="M230" s="39"/>
    </row>
    <row r="231" spans="8:13" ht="12.75">
      <c r="H231" s="40"/>
      <c r="I231" s="39"/>
      <c r="J231" s="39"/>
      <c r="K231" s="39"/>
      <c r="L231" s="39"/>
      <c r="M231" s="39"/>
    </row>
    <row r="232" spans="8:13" ht="12.75">
      <c r="H232" s="40"/>
      <c r="I232" s="39"/>
      <c r="J232" s="39"/>
      <c r="K232" s="39"/>
      <c r="L232" s="39"/>
      <c r="M232" s="39"/>
    </row>
    <row r="233" spans="8:13" ht="12.75">
      <c r="H233" s="40"/>
      <c r="I233" s="39"/>
      <c r="J233" s="39"/>
      <c r="K233" s="39"/>
      <c r="L233" s="39"/>
      <c r="M233" s="39"/>
    </row>
    <row r="234" spans="8:13" ht="12.75">
      <c r="H234" s="40"/>
      <c r="I234" s="39"/>
      <c r="J234" s="39"/>
      <c r="K234" s="39"/>
      <c r="L234" s="39"/>
      <c r="M234" s="39"/>
    </row>
    <row r="235" spans="8:13" ht="12.75">
      <c r="H235" s="40"/>
      <c r="I235" s="39"/>
      <c r="J235" s="39"/>
      <c r="K235" s="39"/>
      <c r="L235" s="39"/>
      <c r="M235" s="39"/>
    </row>
    <row r="236" spans="8:13" ht="12.75">
      <c r="H236" s="40"/>
      <c r="I236" s="39"/>
      <c r="J236" s="39"/>
      <c r="K236" s="39"/>
      <c r="L236" s="39"/>
      <c r="M236" s="39"/>
    </row>
    <row r="237" spans="8:13" ht="12.75">
      <c r="H237" s="40"/>
      <c r="I237" s="39"/>
      <c r="J237" s="39"/>
      <c r="K237" s="39"/>
      <c r="L237" s="39"/>
      <c r="M237" s="39"/>
    </row>
    <row r="238" spans="8:13" ht="12.75">
      <c r="H238" s="40"/>
      <c r="I238" s="39"/>
      <c r="J238" s="39"/>
      <c r="K238" s="39"/>
      <c r="L238" s="39"/>
      <c r="M238" s="39"/>
    </row>
    <row r="239" spans="8:13" ht="12.75">
      <c r="H239" s="40"/>
      <c r="I239" s="39"/>
      <c r="J239" s="39"/>
      <c r="K239" s="39"/>
      <c r="L239" s="39"/>
      <c r="M239" s="39"/>
    </row>
    <row r="240" spans="8:13" ht="12.75">
      <c r="H240" s="40"/>
      <c r="I240" s="39"/>
      <c r="J240" s="39"/>
      <c r="K240" s="39"/>
      <c r="L240" s="39"/>
      <c r="M240" s="39"/>
    </row>
    <row r="241" spans="8:13" ht="12.75">
      <c r="H241" s="40"/>
      <c r="I241" s="39"/>
      <c r="J241" s="39"/>
      <c r="K241" s="39"/>
      <c r="L241" s="39"/>
      <c r="M241" s="39"/>
    </row>
    <row r="242" spans="8:13" ht="12.75">
      <c r="H242" s="40"/>
      <c r="I242" s="39"/>
      <c r="J242" s="39"/>
      <c r="K242" s="39"/>
      <c r="L242" s="39"/>
      <c r="M242" s="39"/>
    </row>
    <row r="243" spans="8:13" ht="12.75">
      <c r="H243" s="40"/>
      <c r="I243" s="39"/>
      <c r="J243" s="39"/>
      <c r="K243" s="39"/>
      <c r="L243" s="39"/>
      <c r="M243" s="39"/>
    </row>
    <row r="244" spans="8:13" ht="12.75">
      <c r="H244" s="40"/>
      <c r="I244" s="39"/>
      <c r="J244" s="39"/>
      <c r="K244" s="39"/>
      <c r="L244" s="39"/>
      <c r="M244" s="39"/>
    </row>
    <row r="245" spans="8:13" ht="12.75">
      <c r="H245" s="40"/>
      <c r="I245" s="39"/>
      <c r="J245" s="39"/>
      <c r="K245" s="39"/>
      <c r="L245" s="39"/>
      <c r="M245" s="39"/>
    </row>
    <row r="246" spans="8:13" ht="12.75">
      <c r="H246" s="40"/>
      <c r="I246" s="39"/>
      <c r="J246" s="39"/>
      <c r="K246" s="39"/>
      <c r="L246" s="39"/>
      <c r="M246" s="39"/>
    </row>
    <row r="247" spans="8:13" ht="12.75">
      <c r="H247" s="40"/>
      <c r="I247" s="39"/>
      <c r="J247" s="39"/>
      <c r="K247" s="39"/>
      <c r="L247" s="39"/>
      <c r="M247" s="39"/>
    </row>
    <row r="248" spans="8:13" ht="12.75">
      <c r="H248" s="40"/>
      <c r="I248" s="39"/>
      <c r="J248" s="39"/>
      <c r="K248" s="39"/>
      <c r="L248" s="39"/>
      <c r="M248" s="39"/>
    </row>
    <row r="249" spans="8:13" ht="12.75">
      <c r="H249" s="40"/>
      <c r="I249" s="39"/>
      <c r="J249" s="39"/>
      <c r="K249" s="39"/>
      <c r="L249" s="39"/>
      <c r="M249" s="39"/>
    </row>
    <row r="250" spans="8:13" ht="12.75">
      <c r="H250" s="40"/>
      <c r="I250" s="39"/>
      <c r="J250" s="39"/>
      <c r="K250" s="39"/>
      <c r="L250" s="39"/>
      <c r="M250" s="39"/>
    </row>
    <row r="251" spans="8:13" ht="12.75">
      <c r="H251" s="40"/>
      <c r="I251" s="39"/>
      <c r="J251" s="39"/>
      <c r="K251" s="39"/>
      <c r="L251" s="39"/>
      <c r="M251" s="39"/>
    </row>
    <row r="252" spans="8:13" ht="12.75">
      <c r="H252" s="40"/>
      <c r="I252" s="39"/>
      <c r="J252" s="39"/>
      <c r="K252" s="39"/>
      <c r="L252" s="39"/>
      <c r="M252" s="39"/>
    </row>
    <row r="253" spans="8:13" ht="12.75">
      <c r="H253" s="40"/>
      <c r="I253" s="39"/>
      <c r="J253" s="39"/>
      <c r="K253" s="39"/>
      <c r="L253" s="39"/>
      <c r="M253" s="39"/>
    </row>
    <row r="254" spans="8:13" ht="12.75">
      <c r="H254" s="40"/>
      <c r="I254" s="39"/>
      <c r="J254" s="39"/>
      <c r="K254" s="39"/>
      <c r="L254" s="39"/>
      <c r="M254" s="39"/>
    </row>
    <row r="255" spans="8:13" ht="12.75">
      <c r="H255" s="40"/>
      <c r="I255" s="39"/>
      <c r="J255" s="39"/>
      <c r="K255" s="39"/>
      <c r="L255" s="39"/>
      <c r="M255" s="39"/>
    </row>
    <row r="256" spans="8:13" ht="12.75">
      <c r="H256" s="40"/>
      <c r="I256" s="39"/>
      <c r="J256" s="39"/>
      <c r="K256" s="39"/>
      <c r="L256" s="39"/>
      <c r="M256" s="39"/>
    </row>
    <row r="257" spans="8:13" ht="12.75">
      <c r="H257" s="40"/>
      <c r="I257" s="39"/>
      <c r="J257" s="39"/>
      <c r="K257" s="39"/>
      <c r="L257" s="39"/>
      <c r="M257" s="39"/>
    </row>
    <row r="258" spans="8:13" ht="12.75">
      <c r="H258" s="40"/>
      <c r="I258" s="39"/>
      <c r="J258" s="39"/>
      <c r="K258" s="39"/>
      <c r="L258" s="39"/>
      <c r="M258" s="39"/>
    </row>
    <row r="259" spans="8:13" ht="12.75">
      <c r="H259" s="40"/>
      <c r="I259" s="39"/>
      <c r="J259" s="39"/>
      <c r="K259" s="39"/>
      <c r="L259" s="39"/>
      <c r="M259" s="39"/>
    </row>
    <row r="260" spans="8:13" ht="12.75">
      <c r="H260" s="40"/>
      <c r="I260" s="39"/>
      <c r="J260" s="39"/>
      <c r="K260" s="39"/>
      <c r="L260" s="39"/>
      <c r="M260" s="39"/>
    </row>
    <row r="261" spans="8:13" ht="12.75">
      <c r="H261" s="40"/>
      <c r="I261" s="39"/>
      <c r="J261" s="39"/>
      <c r="K261" s="39"/>
      <c r="L261" s="39"/>
      <c r="M261" s="39"/>
    </row>
    <row r="262" spans="8:13" ht="12.75">
      <c r="H262" s="40"/>
      <c r="I262" s="39"/>
      <c r="J262" s="39"/>
      <c r="K262" s="39"/>
      <c r="L262" s="39"/>
      <c r="M262" s="39"/>
    </row>
    <row r="263" spans="8:13" ht="12.75">
      <c r="H263" s="40"/>
      <c r="I263" s="39"/>
      <c r="J263" s="39"/>
      <c r="K263" s="39"/>
      <c r="L263" s="39"/>
      <c r="M263" s="39"/>
    </row>
    <row r="264" spans="8:13" ht="12.75">
      <c r="H264" s="40"/>
      <c r="I264" s="39"/>
      <c r="J264" s="39"/>
      <c r="K264" s="39"/>
      <c r="L264" s="39"/>
      <c r="M264" s="39"/>
    </row>
    <row r="265" spans="8:13" ht="12.75">
      <c r="H265" s="40"/>
      <c r="I265" s="39"/>
      <c r="J265" s="39"/>
      <c r="K265" s="39"/>
      <c r="L265" s="39"/>
      <c r="M265" s="39"/>
    </row>
    <row r="266" spans="8:13" ht="12.75">
      <c r="H266" s="40"/>
      <c r="I266" s="39"/>
      <c r="J266" s="39"/>
      <c r="K266" s="39"/>
      <c r="L266" s="39"/>
      <c r="M266" s="39"/>
    </row>
    <row r="267" spans="8:13" ht="12.75">
      <c r="H267" s="40"/>
      <c r="I267" s="39"/>
      <c r="J267" s="39"/>
      <c r="K267" s="39"/>
      <c r="L267" s="39"/>
      <c r="M267" s="39"/>
    </row>
    <row r="268" spans="8:13" ht="12.75">
      <c r="H268" s="40"/>
      <c r="I268" s="39"/>
      <c r="J268" s="39"/>
      <c r="K268" s="39"/>
      <c r="L268" s="39"/>
      <c r="M268" s="39"/>
    </row>
    <row r="269" spans="8:13" ht="12.75">
      <c r="H269" s="40"/>
      <c r="I269" s="39"/>
      <c r="J269" s="39"/>
      <c r="K269" s="39"/>
      <c r="L269" s="39"/>
      <c r="M269" s="39"/>
    </row>
    <row r="270" spans="8:13" ht="12.75">
      <c r="H270" s="40"/>
      <c r="I270" s="39"/>
      <c r="J270" s="39"/>
      <c r="K270" s="39"/>
      <c r="L270" s="39"/>
      <c r="M270" s="39"/>
    </row>
    <row r="271" spans="8:13" ht="12.75">
      <c r="H271" s="40"/>
      <c r="I271" s="39"/>
      <c r="J271" s="39"/>
      <c r="K271" s="39"/>
      <c r="L271" s="39"/>
      <c r="M271" s="39"/>
    </row>
    <row r="272" spans="8:13" ht="12.75">
      <c r="H272" s="40"/>
      <c r="I272" s="39"/>
      <c r="J272" s="39"/>
      <c r="K272" s="39"/>
      <c r="L272" s="39"/>
      <c r="M272" s="39"/>
    </row>
    <row r="273" spans="8:13" ht="12.75">
      <c r="H273" s="40"/>
      <c r="I273" s="39"/>
      <c r="J273" s="39"/>
      <c r="K273" s="39"/>
      <c r="L273" s="39"/>
      <c r="M273" s="39"/>
    </row>
  </sheetData>
  <sheetProtection/>
  <autoFilter ref="A10:V55"/>
  <mergeCells count="6">
    <mergeCell ref="I2:L2"/>
    <mergeCell ref="J1:L1"/>
    <mergeCell ref="A5:L5"/>
    <mergeCell ref="A6:L6"/>
    <mergeCell ref="A7:L7"/>
    <mergeCell ref="K3:L3"/>
  </mergeCells>
  <printOptions/>
  <pageMargins left="0.5905511811023623" right="0.11811023622047245" top="0.1968503937007874" bottom="0.15748031496062992" header="0.31496062992125984" footer="0.31496062992125984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2017-05-23T04:43:18Z</dcterms:modified>
  <cp:category/>
  <cp:version/>
  <cp:contentType/>
  <cp:contentStatus/>
</cp:coreProperties>
</file>