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65" windowHeight="123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35" i="1"/>
  <c r="AQ35"/>
  <c r="AO35"/>
  <c r="AN35"/>
  <c r="AL35"/>
  <c r="AK35"/>
  <c r="AI35"/>
  <c r="AH35"/>
  <c r="AE35"/>
  <c r="AC35"/>
  <c r="AB35"/>
  <c r="Z35"/>
  <c r="Y35"/>
  <c r="W35"/>
  <c r="V35"/>
  <c r="T35"/>
  <c r="S35"/>
  <c r="Q35"/>
  <c r="P35"/>
  <c r="N35"/>
  <c r="N32" s="1"/>
  <c r="M35"/>
  <c r="K35"/>
  <c r="J35"/>
  <c r="AR34"/>
  <c r="AR32" s="1"/>
  <c r="AQ34"/>
  <c r="AO34"/>
  <c r="AO32" s="1"/>
  <c r="AN34"/>
  <c r="AL34"/>
  <c r="AL32" s="1"/>
  <c r="AK34"/>
  <c r="AI34"/>
  <c r="AH34"/>
  <c r="AF34"/>
  <c r="AE34"/>
  <c r="AC34"/>
  <c r="AB34"/>
  <c r="Z34"/>
  <c r="Y34"/>
  <c r="W34"/>
  <c r="V34"/>
  <c r="S34"/>
  <c r="P34"/>
  <c r="O34"/>
  <c r="N34"/>
  <c r="M34"/>
  <c r="K34"/>
  <c r="J34"/>
  <c r="AR33"/>
  <c r="AQ33"/>
  <c r="AO33"/>
  <c r="AN33"/>
  <c r="AL33"/>
  <c r="AK33"/>
  <c r="AI33"/>
  <c r="AH33"/>
  <c r="AF33"/>
  <c r="AE33"/>
  <c r="AE32" s="1"/>
  <c r="AC33"/>
  <c r="AB33"/>
  <c r="AB32" s="1"/>
  <c r="Z33"/>
  <c r="Y33"/>
  <c r="Y32" s="1"/>
  <c r="W33"/>
  <c r="V33"/>
  <c r="T33"/>
  <c r="S33"/>
  <c r="Q33"/>
  <c r="P33"/>
  <c r="N33"/>
  <c r="M33"/>
  <c r="K33"/>
  <c r="J33"/>
  <c r="G33"/>
  <c r="F33"/>
  <c r="AI32"/>
  <c r="V32"/>
  <c r="I26"/>
  <c r="G26"/>
  <c r="F26"/>
  <c r="I31"/>
  <c r="G31"/>
  <c r="F31"/>
  <c r="I25"/>
  <c r="G25"/>
  <c r="F25"/>
  <c r="F34" s="1"/>
  <c r="I24"/>
  <c r="G24"/>
  <c r="F24"/>
  <c r="AJ23"/>
  <c r="AG23"/>
  <c r="AA23"/>
  <c r="X23"/>
  <c r="T23"/>
  <c r="T34" s="1"/>
  <c r="Q23"/>
  <c r="Q34" s="1"/>
  <c r="I23"/>
  <c r="AJ22"/>
  <c r="AA22"/>
  <c r="I22"/>
  <c r="G22"/>
  <c r="H22" s="1"/>
  <c r="AJ21"/>
  <c r="AA21"/>
  <c r="I21"/>
  <c r="G21"/>
  <c r="H21" s="1"/>
  <c r="AJ20"/>
  <c r="AG20"/>
  <c r="AD20"/>
  <c r="AA20"/>
  <c r="I20"/>
  <c r="G20"/>
  <c r="H20" s="1"/>
  <c r="I19"/>
  <c r="G19"/>
  <c r="F19"/>
  <c r="I18"/>
  <c r="G18"/>
  <c r="F18"/>
  <c r="AA17"/>
  <c r="U17"/>
  <c r="R17"/>
  <c r="O17"/>
  <c r="I17"/>
  <c r="G17"/>
  <c r="F17"/>
  <c r="I16"/>
  <c r="G16"/>
  <c r="F16"/>
  <c r="I29"/>
  <c r="G29"/>
  <c r="F29"/>
  <c r="I28"/>
  <c r="G28"/>
  <c r="F28"/>
  <c r="I15"/>
  <c r="G15"/>
  <c r="F15"/>
  <c r="I13"/>
  <c r="G13"/>
  <c r="F13"/>
  <c r="AF12"/>
  <c r="AF35" s="1"/>
  <c r="I12"/>
  <c r="U11"/>
  <c r="I11"/>
  <c r="G11"/>
  <c r="H11" s="1"/>
  <c r="H17" l="1"/>
  <c r="I33"/>
  <c r="K32"/>
  <c r="W32"/>
  <c r="Z32"/>
  <c r="AC32"/>
  <c r="P32"/>
  <c r="AH32"/>
  <c r="AK32"/>
  <c r="AN32"/>
  <c r="AQ32"/>
  <c r="R35"/>
  <c r="I34"/>
  <c r="I35"/>
  <c r="I32" s="1"/>
  <c r="H31"/>
  <c r="H33"/>
  <c r="J32"/>
  <c r="M32"/>
  <c r="O32" s="1"/>
  <c r="S32"/>
  <c r="O35"/>
  <c r="U35"/>
  <c r="R34"/>
  <c r="G34"/>
  <c r="H34" s="1"/>
  <c r="Q32"/>
  <c r="G35"/>
  <c r="AF32"/>
  <c r="U34"/>
  <c r="T32"/>
  <c r="U32" s="1"/>
  <c r="G12"/>
  <c r="H12" s="1"/>
  <c r="G23"/>
  <c r="H23" s="1"/>
  <c r="R23"/>
  <c r="U23"/>
  <c r="F35"/>
  <c r="F32" s="1"/>
  <c r="H35" l="1"/>
  <c r="R32"/>
  <c r="G32"/>
  <c r="H32" s="1"/>
</calcChain>
</file>

<file path=xl/sharedStrings.xml><?xml version="1.0" encoding="utf-8"?>
<sst xmlns="http://schemas.openxmlformats.org/spreadsheetml/2006/main" count="183" uniqueCount="115">
  <si>
    <t>ОТЧЕТ</t>
  </si>
  <si>
    <t>о ходе исполнения комплексного плана (сетевого графика) реализации муниципальной программы "Улучшение жилищных условий граждан, проживающих на территории муниципального образования город Урай" на 2016-2018 годы за январь-апрель 2017 года</t>
  </si>
  <si>
    <t>№ п/п</t>
  </si>
  <si>
    <t xml:space="preserve">Наименование программных мероприятий </t>
  </si>
  <si>
    <t>Исполнитель</t>
  </si>
  <si>
    <t>Целевой показатель, №</t>
  </si>
  <si>
    <t>Источник финансирования</t>
  </si>
  <si>
    <t>Объем финансирования (тыс.рублей), всего:</t>
  </si>
  <si>
    <t>проверка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</si>
  <si>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</si>
  <si>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</si>
  <si>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</si>
  <si>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</si>
  <si>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</si>
  <si>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</si>
  <si>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</si>
  <si>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</si>
  <si>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</si>
  <si>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</si>
  <si>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</si>
  <si>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</si>
  <si>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</si>
  <si>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</si>
  <si>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</si>
  <si>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</si>
  <si>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</si>
  <si>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 xml:space="preserve">Приобретение в муниципальную собственность жилых помещений в домах-новостройках, введенных в эксплуатацию или имеющих готовность не менее 60%  </t>
  </si>
  <si>
    <t xml:space="preserve">Управление по учету и распределению муниципального жилого фонда администрации города Урай </t>
  </si>
  <si>
    <t>№1</t>
  </si>
  <si>
    <t>Бюджет Ханты-Мансийского автономного округа-Югры</t>
  </si>
  <si>
    <t>Заключен муниципальный контракт на приобретение в муниципальную собственность 10 квартир в долевку. Получены от застройщика в рамках ранее заключенных контрактов 63 квартиры</t>
  </si>
  <si>
    <t>Оплата будет произведена в соотвтетствии с условиями муниципального контракта, после его государственной регистрации</t>
  </si>
  <si>
    <t>Бюджет городского округа город Урай</t>
  </si>
  <si>
    <t>Предоставление жилых помещений в домах-новостройках гражданам, чьи жилые дома признаны в установленном порядке непригодными для проживания</t>
  </si>
  <si>
    <t>Управление по учету и распределению муниципального жилого фонда администрации города Урай</t>
  </si>
  <si>
    <t>№2</t>
  </si>
  <si>
    <t>без финансирования</t>
  </si>
  <si>
    <t>При расселении непригодных/аварийных домов новые жилые помещения предоставлены 55 семьям</t>
  </si>
  <si>
    <t xml:space="preserve">Предоставление жилых помещений по договорам социального найма гражданам, состоящим на учете в качестве нуждающихся в жилых помещениях </t>
  </si>
  <si>
    <t>№7</t>
  </si>
  <si>
    <t xml:space="preserve">Предоставлены жилые помещения по договорам социального найма в порядке очередности  2 семьям </t>
  </si>
  <si>
    <t>Предоставление работникам бюджетных учреждений специализированных жилых помещений на период трудовых отношений</t>
  </si>
  <si>
    <t>№9</t>
  </si>
  <si>
    <t>К служебному фонду отнесено 24 жилых помещения</t>
  </si>
  <si>
    <t>Формирование маневренного фонда</t>
  </si>
  <si>
    <t>№10</t>
  </si>
  <si>
    <t>К маневренному фонду отнесены 6 жилых помещений</t>
  </si>
  <si>
    <t>Оформление изымаемых жилых помещений в муниципальную собственность</t>
  </si>
  <si>
    <t>№3</t>
  </si>
  <si>
    <t xml:space="preserve">В  муниципальную собственность изъяты жилые помещения площадью 0,4 тыс.кв.м. </t>
  </si>
  <si>
    <t>Выплата возмещений за жилые помещения в рамках соглашений, заключенных с собственниками изымаемых жилых помещений</t>
  </si>
  <si>
    <t xml:space="preserve">Бюджет городского округа город Урай </t>
  </si>
  <si>
    <t>Произведена выплата за 13 жилых помещений, изъятых в муниципальную собственность путем выплаты возмещений в денежном выражении в рамках заключенных с собственниками соглашений</t>
  </si>
  <si>
    <t>Рассмотрение заявлений, принятие решения о признании молодых семей участниками  программы</t>
  </si>
  <si>
    <t>№11</t>
  </si>
  <si>
    <t>Признаны участниками программы 12 молодых семей</t>
  </si>
  <si>
    <t>Выдача молодым семьям свидетельств о праве на получение социальной выплаты</t>
  </si>
  <si>
    <t>Молодым семьям выданы 9 свидетельств о праве на получение социальной выплаты</t>
  </si>
  <si>
    <t>Предоставление молодым семьям социальных выплат в виде субсидий</t>
  </si>
  <si>
    <t xml:space="preserve">Федеральный  бюджет </t>
  </si>
  <si>
    <t>Выплаты произведены 2 молодым семьям</t>
  </si>
  <si>
    <t xml:space="preserve">Оплата произведена в соответствии с предоставленными молодыми семьями  пакетами документов </t>
  </si>
  <si>
    <t xml:space="preserve">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</t>
  </si>
  <si>
    <t>№13</t>
  </si>
  <si>
    <t>Заключены 17 МК. Размещены аукциоы на приобретение еще 2 квартир. Произведена оплата за 17 квартир, приобретенных в муниципальную собственность. Предоставлены 15 квартир по договорам найма специализированного фонда</t>
  </si>
  <si>
    <t>Оплата произведена в соответствии с условиями заключенных контрактов</t>
  </si>
  <si>
    <t xml:space="preserve">Улучшение жилищных условий ветеранов Великой Отечественной войны и вставших на учет в качестве нуждающихся в жилых помещениях до 1 января 2005 года ветеранов боевых действий, инвалидов и семей, имеющих детей-инвалидов </t>
  </si>
  <si>
    <t>№15</t>
  </si>
  <si>
    <t>Финансирование скорректировано Депстроем ХМАО-Югры. Гарантийные письма не выдавались</t>
  </si>
  <si>
    <t>Реконструкция нежилого здания детской поликлиники под жилой дом со встроенными помещениями</t>
  </si>
  <si>
    <t>Муниципальное казенное учреждение «Управление капитального строительства города Урай»"</t>
  </si>
  <si>
    <t>№16</t>
  </si>
  <si>
    <t>Готовится документация для проведения электронного аукциона на выполнение работ по корректировке ПСД.</t>
  </si>
  <si>
    <t xml:space="preserve">Отклонение плана от факта обусловлено переносом сроков реконструкции здания связвнных с изменением функционального назначения объекта и необходимостью корректировки ПСД.  Плановые расходные обязательства будут скорректированы на более поздний срок  при ближайшей корректировке бюджета. </t>
  </si>
  <si>
    <t>Рассмотрение заявлений, принятие решения о признании многодетных семей участниками программы (в части предоставления социальной поддержки по обеспечению жилыми помещениями взамен предоставления им земельного участка)</t>
  </si>
  <si>
    <t xml:space="preserve">Участниками программы признана 1 многодетная семья.                                           5 семей получили социальные выплаты за приобретенное жилье </t>
  </si>
  <si>
    <t xml:space="preserve">ВСЕГО </t>
  </si>
  <si>
    <t>всего:</t>
  </si>
  <si>
    <t>Ответственный исполнитель</t>
  </si>
  <si>
    <t>Соисполнитель</t>
  </si>
  <si>
    <t>Согласовано:</t>
  </si>
  <si>
    <t>муниципальной программы:</t>
  </si>
  <si>
    <t xml:space="preserve">Исполняющий обязанности начальника управления по учету и распределению муниципального жилого фонда администрации города Урай </t>
  </si>
  <si>
    <t>Начальник Муниципального казенного учреждения «Управление капитального строительства города Урай»"</t>
  </si>
  <si>
    <t xml:space="preserve">Председатель Комитета по финансам администрации города Урай </t>
  </si>
  <si>
    <t>_________________Е.В.Аристархова</t>
  </si>
  <si>
    <t>________________________С.Г.Макаров</t>
  </si>
  <si>
    <t xml:space="preserve">____________________________________И.В.Хусаинова </t>
  </si>
  <si>
    <t>"____"___________2017 года</t>
  </si>
  <si>
    <t>"______"_______________2017 года</t>
  </si>
  <si>
    <t>"_________"_________________________2017 года</t>
  </si>
  <si>
    <t>Исполнитель Аристархова Е..В. 2-33-51</t>
  </si>
  <si>
    <t>Исполнитель Демакова Е.Н. 2-65-82</t>
  </si>
  <si>
    <t>Цель: Создание условий, способствующих улучшению жилищных условий и качества жилищного обеспечения граждан, проживающих на территории муниципального образования город Урай</t>
  </si>
  <si>
    <t>Задача 1: Уменьшение числа домов на территории города Урай, жилые помещения в которых признаны непригодными для проживания, либо аварийных</t>
  </si>
  <si>
    <t>2) ;</t>
  </si>
  <si>
    <t>Задача 2: Уменьшение числа семей, нуждающихся в улучшении жилищных условий</t>
  </si>
  <si>
    <t>1.1.</t>
  </si>
  <si>
    <t>1.2.</t>
  </si>
  <si>
    <t>2.1.</t>
  </si>
  <si>
    <t>3) ;</t>
  </si>
  <si>
    <t>Задача 3: Формирование специализированного жилищного фонда</t>
  </si>
  <si>
    <t>3.1.</t>
  </si>
  <si>
    <t>3.2.</t>
  </si>
  <si>
    <t xml:space="preserve"> 4) </t>
  </si>
  <si>
    <t>Задача 4: Увеличение объема жилого фонда за счет реконструкции нежилых зданий</t>
  </si>
  <si>
    <t>2.2.</t>
  </si>
  <si>
    <t>2.3.</t>
  </si>
  <si>
    <t>2.4.</t>
  </si>
  <si>
    <t>2.5.</t>
  </si>
  <si>
    <t>2.6.</t>
  </si>
  <si>
    <t>2.7.</t>
  </si>
  <si>
    <t>2.8.</t>
  </si>
  <si>
    <t>2.9.</t>
  </si>
  <si>
    <t>4.1.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</si>
</sst>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_ ;\-#,##0.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9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164" fontId="2" fillId="0" borderId="2" xfId="0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3" fontId="5" fillId="3" borderId="1" xfId="1" applyFont="1" applyFill="1" applyBorder="1" applyAlignment="1">
      <alignment horizontal="right" vertical="center" wrapText="1"/>
    </xf>
    <xf numFmtId="43" fontId="4" fillId="3" borderId="1" xfId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167" fontId="2" fillId="0" borderId="0" xfId="0" applyNumberFormat="1" applyFont="1" applyFill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Fill="1" applyAlignment="1"/>
    <xf numFmtId="43" fontId="2" fillId="0" borderId="0" xfId="1" applyFont="1" applyFill="1" applyBorder="1" applyAlignment="1">
      <alignment vertical="center" wrapText="1"/>
    </xf>
    <xf numFmtId="43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/>
    <xf numFmtId="0" fontId="9" fillId="0" borderId="0" xfId="0" applyFont="1"/>
    <xf numFmtId="43" fontId="2" fillId="0" borderId="0" xfId="1" applyFont="1" applyFill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12" fillId="0" borderId="0" xfId="0" applyFont="1" applyAlignment="1"/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67" fontId="2" fillId="0" borderId="0" xfId="0" applyNumberFormat="1" applyFont="1" applyFill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5" fillId="3" borderId="5" xfId="0" applyNumberFormat="1" applyFont="1" applyFill="1" applyBorder="1" applyAlignment="1">
      <alignment horizontal="center" vertical="center" wrapText="1" shrinkToFit="1"/>
    </xf>
    <xf numFmtId="164" fontId="5" fillId="3" borderId="6" xfId="0" applyNumberFormat="1" applyFont="1" applyFill="1" applyBorder="1" applyAlignment="1">
      <alignment horizontal="center" vertical="center" wrapText="1" shrinkToFit="1"/>
    </xf>
    <xf numFmtId="164" fontId="5" fillId="3" borderId="7" xfId="0" applyNumberFormat="1" applyFont="1" applyFill="1" applyBorder="1" applyAlignment="1">
      <alignment horizontal="center" vertical="center" wrapText="1" shrinkToFit="1"/>
    </xf>
    <xf numFmtId="164" fontId="5" fillId="3" borderId="8" xfId="0" applyNumberFormat="1" applyFont="1" applyFill="1" applyBorder="1" applyAlignment="1">
      <alignment horizontal="center" vertical="center" wrapText="1" shrinkToFit="1"/>
    </xf>
    <xf numFmtId="164" fontId="5" fillId="3" borderId="0" xfId="0" applyNumberFormat="1" applyFont="1" applyFill="1" applyBorder="1" applyAlignment="1">
      <alignment horizontal="center" vertical="center" wrapText="1" shrinkToFit="1"/>
    </xf>
    <xf numFmtId="164" fontId="5" fillId="3" borderId="9" xfId="0" applyNumberFormat="1" applyFont="1" applyFill="1" applyBorder="1" applyAlignment="1">
      <alignment horizontal="center" vertical="center" wrapText="1" shrinkToFit="1"/>
    </xf>
    <xf numFmtId="164" fontId="5" fillId="3" borderId="10" xfId="0" applyNumberFormat="1" applyFont="1" applyFill="1" applyBorder="1" applyAlignment="1">
      <alignment horizontal="center" vertical="center" wrapText="1" shrinkToFit="1"/>
    </xf>
    <xf numFmtId="164" fontId="5" fillId="3" borderId="11" xfId="0" applyNumberFormat="1" applyFont="1" applyFill="1" applyBorder="1" applyAlignment="1">
      <alignment horizontal="center" vertical="center" wrapText="1" shrinkToFit="1"/>
    </xf>
    <xf numFmtId="164" fontId="5" fillId="3" borderId="12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1"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tabSelected="1" zoomScale="75" zoomScaleNormal="75" workbookViewId="0">
      <selection activeCell="I16" sqref="I16"/>
    </sheetView>
  </sheetViews>
  <sheetFormatPr defaultRowHeight="18.75"/>
  <cols>
    <col min="1" max="1" width="16.85546875" style="1" customWidth="1"/>
    <col min="2" max="2" width="44.85546875" style="1" customWidth="1"/>
    <col min="3" max="3" width="17.140625" style="2" customWidth="1"/>
    <col min="4" max="4" width="15.42578125" style="1" customWidth="1"/>
    <col min="5" max="5" width="24.7109375" style="3" customWidth="1"/>
    <col min="6" max="6" width="23" style="60" customWidth="1"/>
    <col min="7" max="7" width="21.85546875" style="60" customWidth="1"/>
    <col min="8" max="8" width="11.42578125" style="1" customWidth="1"/>
    <col min="9" max="9" width="22.42578125" style="6" customWidth="1"/>
    <col min="10" max="45" width="22" style="1" customWidth="1"/>
    <col min="46" max="46" width="39.7109375" style="4" customWidth="1"/>
    <col min="47" max="47" width="33" style="4" customWidth="1"/>
    <col min="48" max="49" width="16.28515625" style="4" customWidth="1"/>
    <col min="50" max="16384" width="9.140625" style="4"/>
  </cols>
  <sheetData>
    <row r="1" spans="1:47">
      <c r="F1" s="3"/>
      <c r="G1" s="1"/>
      <c r="H1" s="4"/>
      <c r="I1" s="5"/>
      <c r="J1" s="4"/>
      <c r="K1" s="4"/>
      <c r="AQ1" s="4"/>
      <c r="AT1" s="1"/>
      <c r="AU1" s="1"/>
    </row>
    <row r="2" spans="1:47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</row>
    <row r="3" spans="1:47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</row>
    <row r="4" spans="1:47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</row>
    <row r="5" spans="1:47" ht="19.5">
      <c r="F5" s="3"/>
      <c r="G5" s="3"/>
      <c r="AQ5" s="7"/>
      <c r="AR5" s="8"/>
    </row>
    <row r="6" spans="1:47">
      <c r="A6" s="88" t="s">
        <v>2</v>
      </c>
      <c r="B6" s="88" t="s">
        <v>3</v>
      </c>
      <c r="C6" s="88" t="s">
        <v>4</v>
      </c>
      <c r="D6" s="88" t="s">
        <v>5</v>
      </c>
      <c r="E6" s="88" t="s">
        <v>6</v>
      </c>
      <c r="F6" s="91" t="s">
        <v>7</v>
      </c>
      <c r="G6" s="91"/>
      <c r="H6" s="91"/>
      <c r="I6" s="9" t="s">
        <v>8</v>
      </c>
      <c r="J6" s="88" t="s">
        <v>9</v>
      </c>
      <c r="K6" s="88"/>
      <c r="L6" s="88"/>
      <c r="M6" s="88" t="s">
        <v>10</v>
      </c>
      <c r="N6" s="88"/>
      <c r="O6" s="88"/>
      <c r="P6" s="88" t="s">
        <v>11</v>
      </c>
      <c r="Q6" s="88"/>
      <c r="R6" s="88"/>
      <c r="S6" s="88" t="s">
        <v>12</v>
      </c>
      <c r="T6" s="88"/>
      <c r="U6" s="88"/>
      <c r="V6" s="88" t="s">
        <v>13</v>
      </c>
      <c r="W6" s="88"/>
      <c r="X6" s="88"/>
      <c r="Y6" s="88" t="s">
        <v>14</v>
      </c>
      <c r="Z6" s="88"/>
      <c r="AA6" s="88"/>
      <c r="AB6" s="88" t="s">
        <v>15</v>
      </c>
      <c r="AC6" s="88"/>
      <c r="AD6" s="88"/>
      <c r="AE6" s="88" t="s">
        <v>16</v>
      </c>
      <c r="AF6" s="88"/>
      <c r="AG6" s="88"/>
      <c r="AH6" s="88" t="s">
        <v>17</v>
      </c>
      <c r="AI6" s="88"/>
      <c r="AJ6" s="88"/>
      <c r="AK6" s="88" t="s">
        <v>18</v>
      </c>
      <c r="AL6" s="88"/>
      <c r="AM6" s="88"/>
      <c r="AN6" s="88" t="s">
        <v>19</v>
      </c>
      <c r="AO6" s="88"/>
      <c r="AP6" s="88"/>
      <c r="AQ6" s="88" t="s">
        <v>20</v>
      </c>
      <c r="AR6" s="88"/>
      <c r="AS6" s="88"/>
      <c r="AT6" s="95" t="s">
        <v>21</v>
      </c>
      <c r="AU6" s="95" t="s">
        <v>22</v>
      </c>
    </row>
    <row r="7" spans="1:47" s="13" customFormat="1" ht="37.5">
      <c r="A7" s="88"/>
      <c r="B7" s="88"/>
      <c r="C7" s="88"/>
      <c r="D7" s="88"/>
      <c r="E7" s="88"/>
      <c r="F7" s="10" t="s">
        <v>23</v>
      </c>
      <c r="G7" s="10" t="s">
        <v>24</v>
      </c>
      <c r="H7" s="10" t="s">
        <v>25</v>
      </c>
      <c r="I7" s="11" t="s">
        <v>23</v>
      </c>
      <c r="J7" s="12" t="s">
        <v>23</v>
      </c>
      <c r="K7" s="12" t="s">
        <v>24</v>
      </c>
      <c r="L7" s="12" t="s">
        <v>25</v>
      </c>
      <c r="M7" s="12" t="s">
        <v>23</v>
      </c>
      <c r="N7" s="12" t="s">
        <v>24</v>
      </c>
      <c r="O7" s="12" t="s">
        <v>25</v>
      </c>
      <c r="P7" s="12" t="s">
        <v>23</v>
      </c>
      <c r="Q7" s="12" t="s">
        <v>24</v>
      </c>
      <c r="R7" s="12" t="s">
        <v>25</v>
      </c>
      <c r="S7" s="12" t="s">
        <v>23</v>
      </c>
      <c r="T7" s="12" t="s">
        <v>24</v>
      </c>
      <c r="U7" s="12" t="s">
        <v>25</v>
      </c>
      <c r="V7" s="12" t="s">
        <v>23</v>
      </c>
      <c r="W7" s="12" t="s">
        <v>24</v>
      </c>
      <c r="X7" s="12" t="s">
        <v>25</v>
      </c>
      <c r="Y7" s="12" t="s">
        <v>23</v>
      </c>
      <c r="Z7" s="12" t="s">
        <v>24</v>
      </c>
      <c r="AA7" s="12" t="s">
        <v>25</v>
      </c>
      <c r="AB7" s="12" t="s">
        <v>23</v>
      </c>
      <c r="AC7" s="12" t="s">
        <v>24</v>
      </c>
      <c r="AD7" s="12" t="s">
        <v>25</v>
      </c>
      <c r="AE7" s="12" t="s">
        <v>23</v>
      </c>
      <c r="AF7" s="12" t="s">
        <v>24</v>
      </c>
      <c r="AG7" s="12" t="s">
        <v>25</v>
      </c>
      <c r="AH7" s="12" t="s">
        <v>23</v>
      </c>
      <c r="AI7" s="12" t="s">
        <v>24</v>
      </c>
      <c r="AJ7" s="12" t="s">
        <v>25</v>
      </c>
      <c r="AK7" s="12" t="s">
        <v>23</v>
      </c>
      <c r="AL7" s="12" t="s">
        <v>24</v>
      </c>
      <c r="AM7" s="12" t="s">
        <v>25</v>
      </c>
      <c r="AN7" s="12" t="s">
        <v>23</v>
      </c>
      <c r="AO7" s="12" t="s">
        <v>24</v>
      </c>
      <c r="AP7" s="12" t="s">
        <v>25</v>
      </c>
      <c r="AQ7" s="12" t="s">
        <v>23</v>
      </c>
      <c r="AR7" s="12" t="s">
        <v>24</v>
      </c>
      <c r="AS7" s="12" t="s">
        <v>25</v>
      </c>
      <c r="AT7" s="95"/>
      <c r="AU7" s="95"/>
    </row>
    <row r="8" spans="1:47" s="20" customFormat="1">
      <c r="A8" s="14">
        <v>1</v>
      </c>
      <c r="B8" s="14">
        <v>2</v>
      </c>
      <c r="C8" s="15">
        <v>3</v>
      </c>
      <c r="D8" s="14">
        <v>4</v>
      </c>
      <c r="E8" s="14">
        <v>5</v>
      </c>
      <c r="F8" s="16">
        <v>6</v>
      </c>
      <c r="G8" s="16">
        <v>7</v>
      </c>
      <c r="H8" s="16">
        <v>8</v>
      </c>
      <c r="I8" s="17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  <c r="AR8" s="18">
        <v>44</v>
      </c>
      <c r="AS8" s="18">
        <v>45</v>
      </c>
      <c r="AT8" s="19">
        <v>46</v>
      </c>
      <c r="AU8" s="19">
        <v>47</v>
      </c>
    </row>
    <row r="9" spans="1:47" s="20" customFormat="1">
      <c r="A9" s="39"/>
      <c r="B9" s="85" t="s">
        <v>93</v>
      </c>
      <c r="C9" s="15"/>
      <c r="D9" s="39"/>
      <c r="E9" s="39"/>
      <c r="F9" s="16"/>
      <c r="G9" s="16"/>
      <c r="H9" s="16"/>
      <c r="I9" s="84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83"/>
      <c r="AU9" s="83"/>
    </row>
    <row r="10" spans="1:47" s="20" customFormat="1">
      <c r="A10" s="39"/>
      <c r="B10" s="85" t="s">
        <v>94</v>
      </c>
      <c r="C10" s="15"/>
      <c r="D10" s="39"/>
      <c r="E10" s="39"/>
      <c r="F10" s="16"/>
      <c r="G10" s="16"/>
      <c r="H10" s="16"/>
      <c r="I10" s="84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83"/>
      <c r="AU10" s="83"/>
    </row>
    <row r="11" spans="1:47" s="13" customFormat="1" ht="75">
      <c r="A11" s="88" t="s">
        <v>97</v>
      </c>
      <c r="B11" s="96" t="s">
        <v>26</v>
      </c>
      <c r="C11" s="97" t="s">
        <v>27</v>
      </c>
      <c r="D11" s="98" t="s">
        <v>28</v>
      </c>
      <c r="E11" s="21" t="s">
        <v>29</v>
      </c>
      <c r="F11" s="22">
        <v>27527090</v>
      </c>
      <c r="G11" s="22">
        <f>K11+N11+Q11+T11+W11+Z11+AC11+AF11+AI11+AL11+AO11+AR11</f>
        <v>0</v>
      </c>
      <c r="H11" s="22">
        <f t="shared" ref="H11:H12" si="0">G11/F11*100</f>
        <v>0</v>
      </c>
      <c r="I11" s="23">
        <f t="shared" ref="I11:I31" si="1">J11+M11+P11+S11+V11+Y11+AB11+AE11+AH11+AK11+AN11+AQ11</f>
        <v>27527090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f>T11</f>
        <v>0</v>
      </c>
      <c r="V11" s="24">
        <v>0</v>
      </c>
      <c r="W11" s="24">
        <v>0</v>
      </c>
      <c r="X11" s="24">
        <v>0</v>
      </c>
      <c r="Y11" s="24">
        <v>27527090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99" t="s">
        <v>30</v>
      </c>
      <c r="AU11" s="99" t="s">
        <v>31</v>
      </c>
    </row>
    <row r="12" spans="1:47" s="13" customFormat="1" ht="56.25">
      <c r="A12" s="88"/>
      <c r="B12" s="96"/>
      <c r="C12" s="97"/>
      <c r="D12" s="98"/>
      <c r="E12" s="21" t="s">
        <v>32</v>
      </c>
      <c r="F12" s="22">
        <v>3402222.96</v>
      </c>
      <c r="G12" s="22">
        <f>K12+N12+Q12+T12+W12+Z12+AC12+AF12+AI12+AL12+AO12+AR12</f>
        <v>0</v>
      </c>
      <c r="H12" s="22">
        <f t="shared" si="0"/>
        <v>0</v>
      </c>
      <c r="I12" s="23">
        <f t="shared" si="1"/>
        <v>3402222.96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3402222.96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f>AE12</f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100"/>
      <c r="AU12" s="100"/>
    </row>
    <row r="13" spans="1:47" s="13" customFormat="1" ht="110.25">
      <c r="A13" s="25" t="s">
        <v>98</v>
      </c>
      <c r="B13" s="26" t="s">
        <v>33</v>
      </c>
      <c r="C13" s="27" t="s">
        <v>34</v>
      </c>
      <c r="D13" s="28" t="s">
        <v>35</v>
      </c>
      <c r="E13" s="21" t="s">
        <v>36</v>
      </c>
      <c r="F13" s="22">
        <f t="shared" ref="F13:G16" si="2">J13+M13+P13+S13+V13+Y13+AB13+AE13+AH13+AK13+AN13+AQ13</f>
        <v>0</v>
      </c>
      <c r="G13" s="22">
        <f t="shared" si="2"/>
        <v>0</v>
      </c>
      <c r="H13" s="22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9" t="s">
        <v>37</v>
      </c>
      <c r="AU13" s="30"/>
    </row>
    <row r="14" spans="1:47" s="13" customFormat="1">
      <c r="A14" s="25"/>
      <c r="B14" s="85" t="s">
        <v>96</v>
      </c>
      <c r="C14" s="27"/>
      <c r="D14" s="28"/>
      <c r="E14" s="21"/>
      <c r="F14" s="22"/>
      <c r="G14" s="22"/>
      <c r="H14" s="22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9"/>
      <c r="AU14" s="30"/>
    </row>
    <row r="15" spans="1:47" s="13" customFormat="1" ht="110.25">
      <c r="A15" s="25" t="s">
        <v>99</v>
      </c>
      <c r="B15" s="26" t="s">
        <v>38</v>
      </c>
      <c r="C15" s="27" t="s">
        <v>34</v>
      </c>
      <c r="D15" s="28" t="s">
        <v>39</v>
      </c>
      <c r="E15" s="21" t="s">
        <v>36</v>
      </c>
      <c r="F15" s="22">
        <f t="shared" si="2"/>
        <v>0</v>
      </c>
      <c r="G15" s="22">
        <f t="shared" si="2"/>
        <v>0</v>
      </c>
      <c r="H15" s="22">
        <v>0</v>
      </c>
      <c r="I15" s="23">
        <f t="shared" si="1"/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9" t="s">
        <v>40</v>
      </c>
      <c r="AU15" s="30"/>
    </row>
    <row r="16" spans="1:47" s="13" customFormat="1" ht="110.25">
      <c r="A16" s="25" t="s">
        <v>106</v>
      </c>
      <c r="B16" s="32" t="s">
        <v>47</v>
      </c>
      <c r="C16" s="27" t="s">
        <v>34</v>
      </c>
      <c r="D16" s="28" t="s">
        <v>48</v>
      </c>
      <c r="E16" s="21" t="s">
        <v>36</v>
      </c>
      <c r="F16" s="22">
        <f t="shared" si="2"/>
        <v>0</v>
      </c>
      <c r="G16" s="22">
        <f t="shared" si="2"/>
        <v>0</v>
      </c>
      <c r="H16" s="22">
        <v>0</v>
      </c>
      <c r="I16" s="23">
        <f t="shared" si="1"/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9" t="s">
        <v>49</v>
      </c>
      <c r="AU16" s="30"/>
    </row>
    <row r="17" spans="1:47" s="13" customFormat="1" ht="131.25">
      <c r="A17" s="25" t="s">
        <v>107</v>
      </c>
      <c r="B17" s="33" t="s">
        <v>50</v>
      </c>
      <c r="C17" s="27" t="s">
        <v>27</v>
      </c>
      <c r="D17" s="28" t="s">
        <v>48</v>
      </c>
      <c r="E17" s="34" t="s">
        <v>51</v>
      </c>
      <c r="F17" s="22">
        <f>J17+M17+P17+S17+V17+Y17+AB17+AE17+AH17+AK17+AN17+AQ17</f>
        <v>19282468</v>
      </c>
      <c r="G17" s="22">
        <f>K17+N17+Q17+T17+W17+Z17+AC17+AF17+AI17+AL17+AO17+AR17</f>
        <v>16717816.33</v>
      </c>
      <c r="H17" s="22">
        <f t="shared" ref="H17" si="3">G17/F17*100</f>
        <v>86.699567347914169</v>
      </c>
      <c r="I17" s="23">
        <f t="shared" si="1"/>
        <v>19282468</v>
      </c>
      <c r="J17" s="24">
        <v>0</v>
      </c>
      <c r="K17" s="24">
        <v>0</v>
      </c>
      <c r="L17" s="24">
        <v>0</v>
      </c>
      <c r="M17" s="24">
        <v>1635500</v>
      </c>
      <c r="N17" s="24">
        <v>1653500</v>
      </c>
      <c r="O17" s="35">
        <f>N17/M17*100</f>
        <v>101.10058086212167</v>
      </c>
      <c r="P17" s="24">
        <v>13880616.33</v>
      </c>
      <c r="Q17" s="24">
        <v>13652916.33</v>
      </c>
      <c r="R17" s="35">
        <f>Q17/P17*100</f>
        <v>98.3595829278281</v>
      </c>
      <c r="S17" s="24">
        <v>1411400</v>
      </c>
      <c r="T17" s="24">
        <v>1411400</v>
      </c>
      <c r="U17" s="36">
        <f>T17/S17*100</f>
        <v>100</v>
      </c>
      <c r="V17" s="24">
        <v>0</v>
      </c>
      <c r="W17" s="24">
        <v>0</v>
      </c>
      <c r="X17" s="24">
        <v>0</v>
      </c>
      <c r="Y17" s="24">
        <v>1585700</v>
      </c>
      <c r="Z17" s="24">
        <v>0</v>
      </c>
      <c r="AA17" s="24">
        <f t="shared" ref="AA17" si="4">Z17</f>
        <v>0</v>
      </c>
      <c r="AB17" s="24">
        <v>769251.67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37" t="s">
        <v>52</v>
      </c>
      <c r="AU17" s="38"/>
    </row>
    <row r="18" spans="1:47" s="13" customFormat="1" ht="110.25">
      <c r="A18" s="25" t="s">
        <v>108</v>
      </c>
      <c r="B18" s="32" t="s">
        <v>53</v>
      </c>
      <c r="C18" s="27" t="s">
        <v>34</v>
      </c>
      <c r="D18" s="28" t="s">
        <v>54</v>
      </c>
      <c r="E18" s="21" t="s">
        <v>36</v>
      </c>
      <c r="F18" s="22">
        <f t="shared" ref="F18:G35" si="5">J18+M18+P18+S18+V18+Y18+AB18+AE18+AH18+AK18+AN18+AQ18</f>
        <v>0</v>
      </c>
      <c r="G18" s="22">
        <f t="shared" si="5"/>
        <v>0</v>
      </c>
      <c r="H18" s="22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9" t="s">
        <v>55</v>
      </c>
      <c r="AU18" s="30"/>
    </row>
    <row r="19" spans="1:47" s="13" customFormat="1" ht="110.25">
      <c r="A19" s="25" t="s">
        <v>109</v>
      </c>
      <c r="B19" s="32" t="s">
        <v>56</v>
      </c>
      <c r="C19" s="27" t="s">
        <v>34</v>
      </c>
      <c r="D19" s="28" t="s">
        <v>54</v>
      </c>
      <c r="E19" s="21" t="s">
        <v>36</v>
      </c>
      <c r="F19" s="22">
        <f t="shared" si="5"/>
        <v>0</v>
      </c>
      <c r="G19" s="22">
        <f t="shared" si="5"/>
        <v>0</v>
      </c>
      <c r="H19" s="22">
        <v>0</v>
      </c>
      <c r="I19" s="23">
        <f t="shared" si="1"/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9" t="s">
        <v>57</v>
      </c>
      <c r="AU19" s="30"/>
    </row>
    <row r="20" spans="1:47" s="13" customFormat="1" ht="37.5">
      <c r="A20" s="101" t="s">
        <v>110</v>
      </c>
      <c r="B20" s="96" t="s">
        <v>58</v>
      </c>
      <c r="C20" s="97" t="s">
        <v>27</v>
      </c>
      <c r="D20" s="98" t="s">
        <v>54</v>
      </c>
      <c r="E20" s="21" t="s">
        <v>59</v>
      </c>
      <c r="F20" s="22">
        <v>1241500</v>
      </c>
      <c r="G20" s="22">
        <f t="shared" si="5"/>
        <v>276242.45</v>
      </c>
      <c r="H20" s="22">
        <f t="shared" ref="H20:H31" si="6">G20/F20*100</f>
        <v>22.250700765203383</v>
      </c>
      <c r="I20" s="23">
        <f t="shared" si="1"/>
        <v>1241500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492725.4</v>
      </c>
      <c r="Z20" s="24">
        <v>276242.45</v>
      </c>
      <c r="AA20" s="24">
        <f t="shared" ref="AA20:AA22" si="7">Z20/Y20*100</f>
        <v>56.064178952414466</v>
      </c>
      <c r="AB20" s="24">
        <v>341695.88</v>
      </c>
      <c r="AC20" s="24">
        <v>0</v>
      </c>
      <c r="AD20" s="24">
        <f>AC20</f>
        <v>0</v>
      </c>
      <c r="AE20" s="24">
        <v>407078.72</v>
      </c>
      <c r="AF20" s="24">
        <v>0</v>
      </c>
      <c r="AG20" s="24">
        <f>AF20</f>
        <v>0</v>
      </c>
      <c r="AH20" s="24">
        <v>0</v>
      </c>
      <c r="AI20" s="24">
        <v>0</v>
      </c>
      <c r="AJ20" s="24">
        <f>AI20</f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/>
      <c r="AR20" s="24"/>
      <c r="AS20" s="24">
        <v>0</v>
      </c>
      <c r="AT20" s="92" t="s">
        <v>60</v>
      </c>
      <c r="AU20" s="92" t="s">
        <v>61</v>
      </c>
    </row>
    <row r="21" spans="1:47" s="13" customFormat="1" ht="75">
      <c r="A21" s="101"/>
      <c r="B21" s="96"/>
      <c r="C21" s="97"/>
      <c r="D21" s="98"/>
      <c r="E21" s="21" t="s">
        <v>29</v>
      </c>
      <c r="F21" s="22">
        <v>7973777.6600000001</v>
      </c>
      <c r="G21" s="22">
        <f t="shared" si="5"/>
        <v>1774555.27</v>
      </c>
      <c r="H21" s="22">
        <f t="shared" si="6"/>
        <v>22.25488777925117</v>
      </c>
      <c r="I21" s="23">
        <f t="shared" si="1"/>
        <v>7973777.6600000001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3164220.9</v>
      </c>
      <c r="Z21" s="24">
        <v>1774555.27</v>
      </c>
      <c r="AA21" s="24">
        <f t="shared" si="7"/>
        <v>56.081902183251501</v>
      </c>
      <c r="AB21" s="24">
        <v>1987077.66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f>AI21</f>
        <v>0</v>
      </c>
      <c r="AK21" s="24">
        <v>2822479.1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/>
      <c r="AR21" s="24"/>
      <c r="AS21" s="24">
        <v>0</v>
      </c>
      <c r="AT21" s="93"/>
      <c r="AU21" s="93"/>
    </row>
    <row r="22" spans="1:47" s="13" customFormat="1" ht="56.25">
      <c r="A22" s="101"/>
      <c r="B22" s="96"/>
      <c r="C22" s="97"/>
      <c r="D22" s="98"/>
      <c r="E22" s="21" t="s">
        <v>32</v>
      </c>
      <c r="F22" s="22">
        <v>472768.27</v>
      </c>
      <c r="G22" s="22">
        <f t="shared" si="5"/>
        <v>107936.73</v>
      </c>
      <c r="H22" s="22">
        <f t="shared" si="6"/>
        <v>22.830789807446255</v>
      </c>
      <c r="I22" s="23">
        <f t="shared" si="1"/>
        <v>472768.27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192470.87</v>
      </c>
      <c r="Z22" s="24">
        <v>107936.73</v>
      </c>
      <c r="AA22" s="24">
        <f t="shared" si="7"/>
        <v>56.079514785795894</v>
      </c>
      <c r="AB22" s="24">
        <v>12532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f>AI22</f>
        <v>0</v>
      </c>
      <c r="AK22" s="24">
        <v>267765.40000000002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94"/>
      <c r="AU22" s="94"/>
    </row>
    <row r="23" spans="1:47" s="13" customFormat="1" ht="168.75">
      <c r="A23" s="40" t="s">
        <v>111</v>
      </c>
      <c r="B23" s="41" t="s">
        <v>62</v>
      </c>
      <c r="C23" s="42" t="s">
        <v>27</v>
      </c>
      <c r="D23" s="43" t="s">
        <v>63</v>
      </c>
      <c r="E23" s="21" t="s">
        <v>29</v>
      </c>
      <c r="F23" s="22">
        <v>34346500</v>
      </c>
      <c r="G23" s="22">
        <f t="shared" si="5"/>
        <v>27867734.199999999</v>
      </c>
      <c r="H23" s="22">
        <f t="shared" si="6"/>
        <v>81.137042202262236</v>
      </c>
      <c r="I23" s="23">
        <f t="shared" si="1"/>
        <v>34346500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1807377</v>
      </c>
      <c r="Q23" s="24">
        <f>P23</f>
        <v>1807377</v>
      </c>
      <c r="R23" s="24">
        <f>Q23/P23*100</f>
        <v>100</v>
      </c>
      <c r="S23" s="24">
        <v>6868293.5</v>
      </c>
      <c r="T23" s="24">
        <f>6901646.7-33353.2</f>
        <v>6868293.5</v>
      </c>
      <c r="U23" s="44">
        <f>T23/S23*100</f>
        <v>100</v>
      </c>
      <c r="V23" s="24">
        <v>10543293.4</v>
      </c>
      <c r="W23" s="24">
        <v>10543293.4</v>
      </c>
      <c r="X23" s="24">
        <f>W23/V23*100</f>
        <v>100</v>
      </c>
      <c r="Y23" s="24">
        <v>8648770.3000000007</v>
      </c>
      <c r="Z23" s="24">
        <v>8648770.3000000007</v>
      </c>
      <c r="AA23" s="24">
        <f>Z23/Y23*100</f>
        <v>100</v>
      </c>
      <c r="AB23" s="24">
        <v>1807377</v>
      </c>
      <c r="AC23" s="24">
        <v>0</v>
      </c>
      <c r="AD23" s="24">
        <v>0</v>
      </c>
      <c r="AE23" s="24">
        <v>3563714</v>
      </c>
      <c r="AF23" s="24">
        <v>0</v>
      </c>
      <c r="AG23" s="24">
        <f>AF23</f>
        <v>0</v>
      </c>
      <c r="AH23" s="24"/>
      <c r="AI23" s="24">
        <v>0</v>
      </c>
      <c r="AJ23" s="24">
        <f>AI23</f>
        <v>0</v>
      </c>
      <c r="AK23" s="24">
        <v>0</v>
      </c>
      <c r="AL23" s="24">
        <v>0</v>
      </c>
      <c r="AM23" s="24">
        <v>0</v>
      </c>
      <c r="AN23" s="24"/>
      <c r="AO23" s="24">
        <v>0</v>
      </c>
      <c r="AP23" s="24">
        <v>0</v>
      </c>
      <c r="AQ23" s="24">
        <v>1107674.8</v>
      </c>
      <c r="AR23" s="24">
        <v>0</v>
      </c>
      <c r="AS23" s="24">
        <v>0</v>
      </c>
      <c r="AT23" s="45" t="s">
        <v>64</v>
      </c>
      <c r="AU23" s="45" t="s">
        <v>65</v>
      </c>
    </row>
    <row r="24" spans="1:47" s="13" customFormat="1" ht="37.5">
      <c r="A24" s="106" t="s">
        <v>112</v>
      </c>
      <c r="B24" s="96" t="s">
        <v>66</v>
      </c>
      <c r="C24" s="97" t="s">
        <v>27</v>
      </c>
      <c r="D24" s="98" t="s">
        <v>67</v>
      </c>
      <c r="E24" s="21" t="s">
        <v>59</v>
      </c>
      <c r="F24" s="22">
        <f t="shared" si="5"/>
        <v>0</v>
      </c>
      <c r="G24" s="22">
        <f t="shared" si="5"/>
        <v>0</v>
      </c>
      <c r="H24" s="22">
        <v>0</v>
      </c>
      <c r="I24" s="23">
        <f t="shared" si="1"/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107" t="s">
        <v>68</v>
      </c>
      <c r="AU24" s="109"/>
    </row>
    <row r="25" spans="1:47" s="13" customFormat="1" ht="75">
      <c r="A25" s="106"/>
      <c r="B25" s="96"/>
      <c r="C25" s="97"/>
      <c r="D25" s="98"/>
      <c r="E25" s="21" t="s">
        <v>29</v>
      </c>
      <c r="F25" s="22">
        <f t="shared" si="5"/>
        <v>0</v>
      </c>
      <c r="G25" s="22">
        <f t="shared" si="5"/>
        <v>0</v>
      </c>
      <c r="H25" s="22">
        <v>0</v>
      </c>
      <c r="I25" s="23">
        <f t="shared" si="1"/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108"/>
      <c r="AU25" s="110"/>
    </row>
    <row r="26" spans="1:47" s="13" customFormat="1" ht="150">
      <c r="A26" s="25" t="s">
        <v>113</v>
      </c>
      <c r="B26" s="32" t="s">
        <v>74</v>
      </c>
      <c r="C26" s="27" t="s">
        <v>34</v>
      </c>
      <c r="D26" s="28"/>
      <c r="E26" s="21" t="s">
        <v>36</v>
      </c>
      <c r="F26" s="22">
        <f>J26+M26+P26+S26+V26+Y26+AB26+AE26+AH26+AK26+AN26+AQ26</f>
        <v>0</v>
      </c>
      <c r="G26" s="22">
        <f>K26+N26+Q26+T26+W26+Z26+AC26+AF26+AI26+AL26+AO26+AR26</f>
        <v>0</v>
      </c>
      <c r="H26" s="22">
        <v>0</v>
      </c>
      <c r="I26" s="23">
        <f>J26+M26+P26+S26+V26+Y26+AB26+AE26+AH26+AK26+AN26+AQ26</f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9" t="s">
        <v>75</v>
      </c>
      <c r="AU26" s="30"/>
    </row>
    <row r="27" spans="1:47" s="13" customFormat="1">
      <c r="A27" s="48"/>
      <c r="B27" s="85" t="s">
        <v>101</v>
      </c>
      <c r="C27" s="27"/>
      <c r="D27" s="28"/>
      <c r="E27" s="21"/>
      <c r="F27" s="22"/>
      <c r="G27" s="22"/>
      <c r="H27" s="22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46"/>
      <c r="AU27" s="47"/>
    </row>
    <row r="28" spans="1:47" s="13" customFormat="1" ht="110.25">
      <c r="A28" s="25" t="s">
        <v>102</v>
      </c>
      <c r="B28" s="26" t="s">
        <v>41</v>
      </c>
      <c r="C28" s="27" t="s">
        <v>34</v>
      </c>
      <c r="D28" s="28" t="s">
        <v>42</v>
      </c>
      <c r="E28" s="21" t="s">
        <v>36</v>
      </c>
      <c r="F28" s="22">
        <f>J28+M28+P28+S28+V28+Y28+AB28+AE28+AH28+AK28+AN28+AQ28</f>
        <v>0</v>
      </c>
      <c r="G28" s="22">
        <f>K28+N28+Q28+T28+W28+Z28+AC28+AF28+AI28+AL28+AO28+AR28</f>
        <v>0</v>
      </c>
      <c r="H28" s="22">
        <v>0</v>
      </c>
      <c r="I28" s="23">
        <f>J28+M28+P28+S28+V28+Y28+AB28+AE28+AH28+AK28+AN28+AQ28</f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9" t="s">
        <v>43</v>
      </c>
      <c r="AU28" s="30"/>
    </row>
    <row r="29" spans="1:47" s="13" customFormat="1" ht="110.25">
      <c r="A29" s="25" t="s">
        <v>103</v>
      </c>
      <c r="B29" s="31" t="s">
        <v>44</v>
      </c>
      <c r="C29" s="27" t="s">
        <v>34</v>
      </c>
      <c r="D29" s="28" t="s">
        <v>45</v>
      </c>
      <c r="E29" s="21" t="s">
        <v>36</v>
      </c>
      <c r="F29" s="22">
        <f>J29+M29+P29+S29+V29+Y29+AB29+AE29+AH29+AK29+AN29+AQ29</f>
        <v>0</v>
      </c>
      <c r="G29" s="22">
        <f>K29+N29+Q29+T29+W29+Z29+AC29+AF29+AI29+AL29+AO29+AR29</f>
        <v>0</v>
      </c>
      <c r="H29" s="22">
        <v>0</v>
      </c>
      <c r="I29" s="23">
        <f>J29+M29+P29+S29+V29+Y29+AB29+AE29+AH29+AK29+AN29+AQ29</f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9" t="s">
        <v>46</v>
      </c>
      <c r="AU29" s="30"/>
    </row>
    <row r="30" spans="1:47" s="13" customFormat="1">
      <c r="A30" s="48"/>
      <c r="B30" s="85" t="s">
        <v>105</v>
      </c>
      <c r="C30" s="27"/>
      <c r="D30" s="28"/>
      <c r="E30" s="21"/>
      <c r="F30" s="22"/>
      <c r="G30" s="22"/>
      <c r="H30" s="22"/>
      <c r="I30" s="2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46"/>
      <c r="AU30" s="47"/>
    </row>
    <row r="31" spans="1:47" s="51" customFormat="1" ht="113.25" customHeight="1">
      <c r="A31" s="48" t="s">
        <v>114</v>
      </c>
      <c r="B31" s="26" t="s">
        <v>69</v>
      </c>
      <c r="C31" s="27" t="s">
        <v>70</v>
      </c>
      <c r="D31" s="28" t="s">
        <v>71</v>
      </c>
      <c r="E31" s="21" t="s">
        <v>32</v>
      </c>
      <c r="F31" s="22">
        <f t="shared" si="5"/>
        <v>25000000</v>
      </c>
      <c r="G31" s="22">
        <f t="shared" si="5"/>
        <v>0</v>
      </c>
      <c r="H31" s="22">
        <f t="shared" si="6"/>
        <v>0</v>
      </c>
      <c r="I31" s="23">
        <f t="shared" si="1"/>
        <v>25000000</v>
      </c>
      <c r="J31" s="24">
        <v>0</v>
      </c>
      <c r="K31" s="24">
        <v>0</v>
      </c>
      <c r="L31" s="24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5000000</v>
      </c>
      <c r="AL31" s="49">
        <v>0</v>
      </c>
      <c r="AM31" s="49">
        <v>0</v>
      </c>
      <c r="AN31" s="49">
        <v>10000000</v>
      </c>
      <c r="AO31" s="49">
        <v>0</v>
      </c>
      <c r="AP31" s="49">
        <v>0</v>
      </c>
      <c r="AQ31" s="49">
        <v>10000000</v>
      </c>
      <c r="AR31" s="49">
        <v>0</v>
      </c>
      <c r="AS31" s="49">
        <v>0</v>
      </c>
      <c r="AT31" s="50" t="s">
        <v>72</v>
      </c>
      <c r="AU31" s="50" t="s">
        <v>73</v>
      </c>
    </row>
    <row r="32" spans="1:47" s="51" customFormat="1">
      <c r="A32" s="112" t="s">
        <v>76</v>
      </c>
      <c r="B32" s="113"/>
      <c r="C32" s="113"/>
      <c r="D32" s="114"/>
      <c r="E32" s="52" t="s">
        <v>77</v>
      </c>
      <c r="F32" s="53">
        <f>F33+F34+F35</f>
        <v>119246326.89</v>
      </c>
      <c r="G32" s="53">
        <f t="shared" si="5"/>
        <v>46744284.979999997</v>
      </c>
      <c r="H32" s="53">
        <f t="shared" ref="H32:H35" si="8">G32/F32*100</f>
        <v>39.199769250016182</v>
      </c>
      <c r="I32" s="54">
        <f t="shared" ref="I32:K32" si="9">I33+I34+I35</f>
        <v>119246326.89</v>
      </c>
      <c r="J32" s="53">
        <f>J33+J34+J35</f>
        <v>0</v>
      </c>
      <c r="K32" s="53">
        <f t="shared" si="9"/>
        <v>0</v>
      </c>
      <c r="L32" s="53">
        <v>0</v>
      </c>
      <c r="M32" s="53">
        <f>M33+M34+M35</f>
        <v>1635500</v>
      </c>
      <c r="N32" s="53">
        <f t="shared" ref="N32" si="10">N33+N34+N35</f>
        <v>1653500</v>
      </c>
      <c r="O32" s="53">
        <f>N32/M32*100</f>
        <v>101.10058086212167</v>
      </c>
      <c r="P32" s="53">
        <f>P33+P34+P35</f>
        <v>15687993.33</v>
      </c>
      <c r="Q32" s="53">
        <f t="shared" ref="Q32" si="11">Q33+Q34+Q35</f>
        <v>15460293.33</v>
      </c>
      <c r="R32" s="53">
        <f>Q32/P32*100</f>
        <v>98.548571539965081</v>
      </c>
      <c r="S32" s="53">
        <f>S33+S34+S35</f>
        <v>8279693.5</v>
      </c>
      <c r="T32" s="53">
        <f t="shared" ref="T32" si="12">T33+T34+T35</f>
        <v>8279693.5</v>
      </c>
      <c r="U32" s="53">
        <f>T32/S32*100</f>
        <v>100</v>
      </c>
      <c r="V32" s="53">
        <f>V33+V34+V35</f>
        <v>10543293.4</v>
      </c>
      <c r="W32" s="53">
        <f t="shared" ref="W32" si="13">W33+W34+W35</f>
        <v>10543293.4</v>
      </c>
      <c r="X32" s="53">
        <v>0</v>
      </c>
      <c r="Y32" s="53">
        <f>Y33+Y34+Y35</f>
        <v>45013200.43</v>
      </c>
      <c r="Z32" s="53">
        <f t="shared" ref="Z32" si="14">Z33+Z34+Z35</f>
        <v>10807504.75</v>
      </c>
      <c r="AA32" s="53">
        <v>0</v>
      </c>
      <c r="AB32" s="53">
        <f>AB33+AB34+AB35</f>
        <v>4917934.21</v>
      </c>
      <c r="AC32" s="53">
        <f t="shared" ref="AC32" si="15">AC33+AC34+AC35</f>
        <v>0</v>
      </c>
      <c r="AD32" s="53">
        <v>0</v>
      </c>
      <c r="AE32" s="53">
        <f>AE33+AE34+AE35</f>
        <v>3970792.7199999997</v>
      </c>
      <c r="AF32" s="53">
        <f t="shared" ref="AF32" si="16">AF33+AF34+AF35</f>
        <v>0</v>
      </c>
      <c r="AG32" s="53">
        <v>0</v>
      </c>
      <c r="AH32" s="53">
        <f>AH33+AH34+AH35</f>
        <v>0</v>
      </c>
      <c r="AI32" s="53">
        <f t="shared" ref="AI32" si="17">AI33+AI34+AI35</f>
        <v>0</v>
      </c>
      <c r="AJ32" s="53">
        <v>0</v>
      </c>
      <c r="AK32" s="53">
        <f>AK33+AK34+AK35</f>
        <v>8090244.5</v>
      </c>
      <c r="AL32" s="53">
        <f t="shared" ref="AL32" si="18">AL33+AL34+AL35</f>
        <v>0</v>
      </c>
      <c r="AM32" s="53">
        <v>0</v>
      </c>
      <c r="AN32" s="53">
        <f>AN33+AN34+AN35</f>
        <v>10000000</v>
      </c>
      <c r="AO32" s="53">
        <f t="shared" ref="AO32" si="19">AO33+AO34+AO35</f>
        <v>0</v>
      </c>
      <c r="AP32" s="53">
        <v>0</v>
      </c>
      <c r="AQ32" s="53">
        <f>AQ33+AQ34+AQ35</f>
        <v>11107674.800000001</v>
      </c>
      <c r="AR32" s="53">
        <f t="shared" ref="AR32" si="20">AR33+AR34+AR35</f>
        <v>0</v>
      </c>
      <c r="AS32" s="53">
        <v>0</v>
      </c>
      <c r="AT32" s="102"/>
      <c r="AU32" s="102"/>
    </row>
    <row r="33" spans="1:47" s="51" customFormat="1" ht="37.5">
      <c r="A33" s="115"/>
      <c r="B33" s="116"/>
      <c r="C33" s="116"/>
      <c r="D33" s="117"/>
      <c r="E33" s="55" t="s">
        <v>59</v>
      </c>
      <c r="F33" s="56">
        <f>F20</f>
        <v>1241500</v>
      </c>
      <c r="G33" s="56">
        <f t="shared" si="5"/>
        <v>276242.45</v>
      </c>
      <c r="H33" s="56">
        <f t="shared" si="8"/>
        <v>22.250700765203383</v>
      </c>
      <c r="I33" s="23">
        <f>I20+I24</f>
        <v>1241500</v>
      </c>
      <c r="J33" s="57">
        <f>J20+J24</f>
        <v>0</v>
      </c>
      <c r="K33" s="57">
        <f>K20+K24</f>
        <v>0</v>
      </c>
      <c r="L33" s="57">
        <v>0</v>
      </c>
      <c r="M33" s="57">
        <f>M20+M24</f>
        <v>0</v>
      </c>
      <c r="N33" s="57">
        <f>N20+N24</f>
        <v>0</v>
      </c>
      <c r="O33" s="57">
        <v>0</v>
      </c>
      <c r="P33" s="57">
        <f>P20+P24</f>
        <v>0</v>
      </c>
      <c r="Q33" s="57">
        <f>Q20+Q24</f>
        <v>0</v>
      </c>
      <c r="R33" s="57">
        <v>0</v>
      </c>
      <c r="S33" s="57">
        <f>S20+S24</f>
        <v>0</v>
      </c>
      <c r="T33" s="57">
        <f>T20+T24</f>
        <v>0</v>
      </c>
      <c r="U33" s="57">
        <v>0</v>
      </c>
      <c r="V33" s="57">
        <f>V20+V24</f>
        <v>0</v>
      </c>
      <c r="W33" s="57">
        <f>W20+W24</f>
        <v>0</v>
      </c>
      <c r="X33" s="57">
        <v>0</v>
      </c>
      <c r="Y33" s="57">
        <f>Y20+Y24</f>
        <v>492725.4</v>
      </c>
      <c r="Z33" s="57">
        <f>Z20+Z24</f>
        <v>276242.45</v>
      </c>
      <c r="AA33" s="57">
        <v>0</v>
      </c>
      <c r="AB33" s="57">
        <f>AB20+AB24</f>
        <v>341695.88</v>
      </c>
      <c r="AC33" s="57">
        <f>AC20+AC24</f>
        <v>0</v>
      </c>
      <c r="AD33" s="57">
        <v>0</v>
      </c>
      <c r="AE33" s="57">
        <f>AE20+AE24</f>
        <v>407078.72</v>
      </c>
      <c r="AF33" s="57">
        <f>AF20+AF24</f>
        <v>0</v>
      </c>
      <c r="AG33" s="57">
        <v>0</v>
      </c>
      <c r="AH33" s="57">
        <f>AH20+AH24</f>
        <v>0</v>
      </c>
      <c r="AI33" s="57">
        <f>AI20+AI24</f>
        <v>0</v>
      </c>
      <c r="AJ33" s="57">
        <v>0</v>
      </c>
      <c r="AK33" s="57">
        <f>AK20+AK24</f>
        <v>0</v>
      </c>
      <c r="AL33" s="57">
        <f>AL20+AL24</f>
        <v>0</v>
      </c>
      <c r="AM33" s="57">
        <v>0</v>
      </c>
      <c r="AN33" s="57">
        <f>AN20+AN24</f>
        <v>0</v>
      </c>
      <c r="AO33" s="57">
        <f>AO20+AO24</f>
        <v>0</v>
      </c>
      <c r="AP33" s="57">
        <v>0</v>
      </c>
      <c r="AQ33" s="57">
        <f>AQ20+AQ24</f>
        <v>0</v>
      </c>
      <c r="AR33" s="57">
        <f>AR20+AR24</f>
        <v>0</v>
      </c>
      <c r="AS33" s="57">
        <v>0</v>
      </c>
      <c r="AT33" s="102"/>
      <c r="AU33" s="102"/>
    </row>
    <row r="34" spans="1:47" s="51" customFormat="1" ht="75">
      <c r="A34" s="115"/>
      <c r="B34" s="116"/>
      <c r="C34" s="116"/>
      <c r="D34" s="117"/>
      <c r="E34" s="55" t="s">
        <v>29</v>
      </c>
      <c r="F34" s="56">
        <f>F11+F21+F23+F25</f>
        <v>69847367.659999996</v>
      </c>
      <c r="G34" s="56">
        <f t="shared" si="5"/>
        <v>29642289.469999999</v>
      </c>
      <c r="H34" s="56">
        <f t="shared" si="8"/>
        <v>42.438663707831417</v>
      </c>
      <c r="I34" s="23">
        <f>I11+I21+I23+I25</f>
        <v>69847367.659999996</v>
      </c>
      <c r="J34" s="57">
        <f>J11+J21+J23+J25</f>
        <v>0</v>
      </c>
      <c r="K34" s="57">
        <f>K11+K21+K23+K25</f>
        <v>0</v>
      </c>
      <c r="L34" s="57">
        <v>0</v>
      </c>
      <c r="M34" s="57">
        <f>M11+M21+M23+M25</f>
        <v>0</v>
      </c>
      <c r="N34" s="57">
        <f>N11+N21+N23+N25</f>
        <v>0</v>
      </c>
      <c r="O34" s="57">
        <f>O11+O21+O23+O25</f>
        <v>0</v>
      </c>
      <c r="P34" s="57">
        <f>P11+P21+P23+P25</f>
        <v>1807377</v>
      </c>
      <c r="Q34" s="57">
        <f>Q11+Q21+Q23+Q25</f>
        <v>1807377</v>
      </c>
      <c r="R34" s="57">
        <f>Q34/P34*100</f>
        <v>100</v>
      </c>
      <c r="S34" s="57">
        <f>S11+S21+S23+S25</f>
        <v>6868293.5</v>
      </c>
      <c r="T34" s="57">
        <f>T11+T21+T23+T25</f>
        <v>6868293.5</v>
      </c>
      <c r="U34" s="57">
        <f>T34/S34*100</f>
        <v>100</v>
      </c>
      <c r="V34" s="57">
        <f>V11+V21+V23+V25</f>
        <v>10543293.4</v>
      </c>
      <c r="W34" s="57">
        <f>W11+W21+W23+W25</f>
        <v>10543293.4</v>
      </c>
      <c r="X34" s="57">
        <v>0</v>
      </c>
      <c r="Y34" s="57">
        <f>Y11+Y21+Y23+Y25</f>
        <v>39340081.200000003</v>
      </c>
      <c r="Z34" s="57">
        <f>Z11+Z21+Z23+Z25</f>
        <v>10423325.57</v>
      </c>
      <c r="AA34" s="57">
        <v>0</v>
      </c>
      <c r="AB34" s="57">
        <f>AB11+AB21+AB23+AB25</f>
        <v>3794454.66</v>
      </c>
      <c r="AC34" s="57">
        <f>AC11+AC21+AC23+AC25</f>
        <v>0</v>
      </c>
      <c r="AD34" s="57">
        <v>0</v>
      </c>
      <c r="AE34" s="57">
        <f>AE11+AE21+AE23+AE25</f>
        <v>3563714</v>
      </c>
      <c r="AF34" s="57">
        <f>AF11+AF21+AF23+AF25</f>
        <v>0</v>
      </c>
      <c r="AG34" s="57">
        <v>0</v>
      </c>
      <c r="AH34" s="57">
        <f>AH11+AH21+AH23+AH25</f>
        <v>0</v>
      </c>
      <c r="AI34" s="57">
        <f>AI11+AI21+AI23+AI25</f>
        <v>0</v>
      </c>
      <c r="AJ34" s="57">
        <v>0</v>
      </c>
      <c r="AK34" s="57">
        <f>AK11+AK21+AK23+AK25</f>
        <v>2822479.1</v>
      </c>
      <c r="AL34" s="57">
        <f>AL11+AL21+AL23+AL25</f>
        <v>0</v>
      </c>
      <c r="AM34" s="57">
        <v>0</v>
      </c>
      <c r="AN34" s="57">
        <f>AN11+AN21+AN23+AN25</f>
        <v>0</v>
      </c>
      <c r="AO34" s="57">
        <f>AO11+AO21+AO23+AO25</f>
        <v>0</v>
      </c>
      <c r="AP34" s="57">
        <v>0</v>
      </c>
      <c r="AQ34" s="57">
        <f>AQ11+AQ21+AQ23+AQ25</f>
        <v>1107674.8</v>
      </c>
      <c r="AR34" s="57">
        <f>AR11+AR21+AR23+AR25</f>
        <v>0</v>
      </c>
      <c r="AS34" s="57">
        <v>0</v>
      </c>
      <c r="AT34" s="102"/>
      <c r="AU34" s="102"/>
    </row>
    <row r="35" spans="1:47" s="13" customFormat="1" ht="75">
      <c r="A35" s="118"/>
      <c r="B35" s="119"/>
      <c r="C35" s="119"/>
      <c r="D35" s="120"/>
      <c r="E35" s="55" t="s">
        <v>32</v>
      </c>
      <c r="F35" s="56">
        <f>F12+F17+F22+F31</f>
        <v>48157459.230000004</v>
      </c>
      <c r="G35" s="56">
        <f t="shared" si="5"/>
        <v>16825753.059999999</v>
      </c>
      <c r="H35" s="56">
        <f t="shared" si="8"/>
        <v>34.939038165697674</v>
      </c>
      <c r="I35" s="23">
        <f>I12+I17+I22+I31</f>
        <v>48157459.230000004</v>
      </c>
      <c r="J35" s="57">
        <f>J12+J17+J22+J31</f>
        <v>0</v>
      </c>
      <c r="K35" s="57">
        <f>K12+K17+K22+K31</f>
        <v>0</v>
      </c>
      <c r="L35" s="57">
        <v>0</v>
      </c>
      <c r="M35" s="57">
        <f>M12+M17+M22+M31</f>
        <v>1635500</v>
      </c>
      <c r="N35" s="57">
        <f>N12+N17+N22+N31</f>
        <v>1653500</v>
      </c>
      <c r="O35" s="57">
        <f>N35/M35*100</f>
        <v>101.10058086212167</v>
      </c>
      <c r="P35" s="57">
        <f>P12+P17+P22+P31</f>
        <v>13880616.33</v>
      </c>
      <c r="Q35" s="57">
        <f>Q12+Q17+Q22+Q31</f>
        <v>13652916.33</v>
      </c>
      <c r="R35" s="57">
        <f>Q35/P35*100</f>
        <v>98.3595829278281</v>
      </c>
      <c r="S35" s="57">
        <f>S12+S17+S22+S31</f>
        <v>1411400</v>
      </c>
      <c r="T35" s="57">
        <f>T12+T17+T22+T31</f>
        <v>1411400</v>
      </c>
      <c r="U35" s="57">
        <f>T35/S35*100</f>
        <v>100</v>
      </c>
      <c r="V35" s="57">
        <f>V12+V17+V22+V31</f>
        <v>0</v>
      </c>
      <c r="W35" s="57">
        <f>W12+W17+W22+W31</f>
        <v>0</v>
      </c>
      <c r="X35" s="57">
        <v>0</v>
      </c>
      <c r="Y35" s="57">
        <f>Y12+Y17+Y22+Y31</f>
        <v>5180393.83</v>
      </c>
      <c r="Z35" s="57">
        <f>Z12+Z17+Z22+Z31</f>
        <v>107936.73</v>
      </c>
      <c r="AA35" s="57">
        <v>0</v>
      </c>
      <c r="AB35" s="57">
        <f>AB12+AB17+AB22+AB31</f>
        <v>781783.67</v>
      </c>
      <c r="AC35" s="57">
        <f>AC12+AC17+AC22+AC31</f>
        <v>0</v>
      </c>
      <c r="AD35" s="57">
        <v>0</v>
      </c>
      <c r="AE35" s="57">
        <f>AE12+AE17+AE22+AE31</f>
        <v>0</v>
      </c>
      <c r="AF35" s="57">
        <f>AF12+AF17+AF22+AF31</f>
        <v>0</v>
      </c>
      <c r="AG35" s="57">
        <v>0</v>
      </c>
      <c r="AH35" s="57">
        <f>AH12+AH17+AH22+AH31</f>
        <v>0</v>
      </c>
      <c r="AI35" s="57">
        <f>AI12+AI17+AI22+AI31</f>
        <v>0</v>
      </c>
      <c r="AJ35" s="57">
        <v>0</v>
      </c>
      <c r="AK35" s="57">
        <f>AK12+AK17+AK22+AK31</f>
        <v>5267765.4000000004</v>
      </c>
      <c r="AL35" s="57">
        <f>AL12+AL17+AL22+AL31</f>
        <v>0</v>
      </c>
      <c r="AM35" s="57">
        <v>0</v>
      </c>
      <c r="AN35" s="57">
        <f>AN12+AN17+AN22+AN31</f>
        <v>10000000</v>
      </c>
      <c r="AO35" s="57">
        <f>AO12+AO17+AO22+AO31</f>
        <v>0</v>
      </c>
      <c r="AP35" s="57">
        <v>0</v>
      </c>
      <c r="AQ35" s="57">
        <f>AQ12+AQ17+AQ22+AQ31</f>
        <v>10000000</v>
      </c>
      <c r="AR35" s="57">
        <f>AR12+AR17+AR22+AR31</f>
        <v>0</v>
      </c>
      <c r="AS35" s="57">
        <v>0</v>
      </c>
      <c r="AT35" s="102"/>
      <c r="AU35" s="102"/>
    </row>
    <row r="37" spans="1:47">
      <c r="A37" s="58"/>
      <c r="B37" s="59" t="s">
        <v>78</v>
      </c>
      <c r="D37" s="103" t="s">
        <v>79</v>
      </c>
      <c r="E37" s="103"/>
      <c r="I37" s="59" t="s">
        <v>80</v>
      </c>
    </row>
    <row r="38" spans="1:47">
      <c r="A38" s="58"/>
      <c r="B38" s="59" t="s">
        <v>81</v>
      </c>
      <c r="D38" s="59" t="s">
        <v>81</v>
      </c>
    </row>
    <row r="39" spans="1:47" ht="93.75">
      <c r="A39" s="58"/>
      <c r="B39" s="61" t="s">
        <v>82</v>
      </c>
      <c r="D39" s="104" t="s">
        <v>83</v>
      </c>
      <c r="E39" s="104"/>
      <c r="F39" s="104"/>
      <c r="I39" s="105" t="s">
        <v>84</v>
      </c>
      <c r="J39" s="105"/>
      <c r="K39" s="105"/>
    </row>
    <row r="40" spans="1:47">
      <c r="A40" s="58"/>
      <c r="B40" s="3" t="s">
        <v>85</v>
      </c>
      <c r="D40" s="104" t="s">
        <v>86</v>
      </c>
      <c r="E40" s="104"/>
      <c r="F40" s="104"/>
      <c r="H40" s="62"/>
      <c r="I40" s="63" t="s">
        <v>87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N40" s="64"/>
      <c r="AO40" s="64"/>
      <c r="AP40" s="64"/>
      <c r="AQ40" s="4"/>
      <c r="AR40" s="4"/>
      <c r="AS40" s="4"/>
    </row>
    <row r="41" spans="1:47">
      <c r="A41" s="58"/>
      <c r="B41" s="61" t="s">
        <v>88</v>
      </c>
      <c r="D41" s="104" t="s">
        <v>89</v>
      </c>
      <c r="E41" s="104"/>
      <c r="F41" s="104"/>
      <c r="I41" s="1" t="s">
        <v>90</v>
      </c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N41" s="64"/>
      <c r="AO41" s="64"/>
      <c r="AP41" s="64"/>
      <c r="AQ41" s="4"/>
      <c r="AR41" s="4"/>
      <c r="AS41" s="4"/>
    </row>
    <row r="42" spans="1:47">
      <c r="B42" s="4" t="s">
        <v>91</v>
      </c>
      <c r="D42" s="111" t="s">
        <v>92</v>
      </c>
      <c r="E42" s="111"/>
      <c r="F42" s="111"/>
      <c r="K42" s="4"/>
      <c r="L42" s="4"/>
      <c r="M42" s="4"/>
      <c r="N42" s="4"/>
      <c r="O42" s="4"/>
      <c r="U42" s="4"/>
      <c r="V42" s="64"/>
      <c r="W42" s="64"/>
      <c r="X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O42" s="64"/>
      <c r="AP42" s="64"/>
      <c r="AQ42" s="4"/>
      <c r="AR42" s="4"/>
    </row>
    <row r="43" spans="1:47">
      <c r="K43" s="4"/>
      <c r="L43" s="4"/>
      <c r="M43" s="4"/>
      <c r="N43" s="4"/>
      <c r="O43" s="4"/>
      <c r="U43" s="4"/>
      <c r="V43" s="64"/>
      <c r="W43" s="64"/>
      <c r="X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O43" s="64"/>
      <c r="AP43" s="64"/>
      <c r="AQ43" s="4"/>
      <c r="AR43" s="4"/>
    </row>
    <row r="44" spans="1:47">
      <c r="K44" s="4"/>
      <c r="L44" s="4"/>
      <c r="M44" s="4"/>
      <c r="N44" s="4"/>
      <c r="O44" s="4"/>
      <c r="U44" s="4"/>
      <c r="V44" s="64"/>
      <c r="W44" s="64"/>
      <c r="X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O44" s="64"/>
      <c r="AP44" s="64"/>
      <c r="AQ44" s="4"/>
      <c r="AR44" s="4"/>
    </row>
    <row r="45" spans="1:47">
      <c r="J45" s="4"/>
      <c r="K45" s="4"/>
      <c r="L45" s="4"/>
      <c r="M45" s="4"/>
      <c r="N45" s="4"/>
      <c r="O45" s="4"/>
      <c r="U45" s="4"/>
      <c r="V45" s="64"/>
      <c r="W45" s="64"/>
      <c r="X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O45" s="64"/>
      <c r="AP45" s="64"/>
      <c r="AQ45" s="63"/>
      <c r="AR45" s="4"/>
    </row>
    <row r="46" spans="1:47">
      <c r="J46" s="4"/>
      <c r="K46" s="4"/>
      <c r="L46" s="4"/>
      <c r="M46" s="4"/>
      <c r="N46" s="4"/>
      <c r="O46" s="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N46" s="64"/>
      <c r="AO46" s="64"/>
      <c r="AP46" s="64"/>
      <c r="AQ46" s="4"/>
      <c r="AR46" s="4"/>
      <c r="AS46" s="4"/>
    </row>
    <row r="47" spans="1:47">
      <c r="B47" s="86"/>
      <c r="J47" s="4"/>
      <c r="K47" s="4"/>
      <c r="L47" s="4"/>
      <c r="M47" s="4"/>
      <c r="N47" s="4"/>
      <c r="O47" s="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N47" s="64"/>
      <c r="AO47" s="64"/>
      <c r="AP47" s="64"/>
      <c r="AQ47" s="4"/>
      <c r="AR47" s="4"/>
      <c r="AS47" s="4"/>
    </row>
    <row r="48" spans="1:47">
      <c r="B48" s="86" t="s">
        <v>95</v>
      </c>
      <c r="C48" s="65"/>
      <c r="D48" s="66"/>
      <c r="E48" s="67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N48" s="64"/>
      <c r="AO48" s="64"/>
      <c r="AP48" s="64"/>
      <c r="AQ48" s="4"/>
      <c r="AR48" s="4"/>
      <c r="AS48" s="4"/>
    </row>
    <row r="49" spans="1:45">
      <c r="B49" s="86" t="s">
        <v>100</v>
      </c>
      <c r="C49" s="68"/>
      <c r="D49" s="69"/>
      <c r="E49" s="67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N49" s="64"/>
      <c r="AO49" s="64"/>
      <c r="AP49" s="64"/>
      <c r="AQ49" s="4"/>
      <c r="AR49" s="4"/>
      <c r="AS49" s="4"/>
    </row>
    <row r="50" spans="1:45">
      <c r="B50" s="87" t="s">
        <v>104</v>
      </c>
      <c r="C50" s="70"/>
      <c r="D50" s="71"/>
      <c r="E50" s="71"/>
      <c r="F50" s="71"/>
      <c r="G50" s="71"/>
      <c r="H50" s="71"/>
      <c r="I50" s="72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N50" s="64"/>
      <c r="AO50" s="64"/>
      <c r="AP50" s="64"/>
      <c r="AQ50" s="4"/>
      <c r="AR50" s="4"/>
      <c r="AS50" s="4"/>
    </row>
    <row r="51" spans="1:45">
      <c r="A51" s="58"/>
      <c r="B51" s="69"/>
      <c r="C51" s="68"/>
      <c r="D51" s="69"/>
      <c r="E51" s="69"/>
      <c r="F51" s="69"/>
      <c r="G51" s="69"/>
      <c r="H51" s="69"/>
      <c r="I51" s="73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N51" s="64"/>
      <c r="AO51" s="64"/>
      <c r="AP51" s="64"/>
      <c r="AQ51" s="4"/>
      <c r="AR51" s="4"/>
      <c r="AS51" s="4"/>
    </row>
    <row r="52" spans="1:45">
      <c r="A52" s="58"/>
      <c r="B52" s="74"/>
      <c r="C52" s="75"/>
      <c r="D52" s="74"/>
      <c r="E52" s="74"/>
      <c r="F52" s="69"/>
      <c r="G52" s="76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77"/>
      <c r="AL52" s="77"/>
      <c r="AM52" s="78"/>
      <c r="AN52" s="64"/>
      <c r="AO52" s="64"/>
      <c r="AP52" s="64"/>
      <c r="AQ52" s="4"/>
      <c r="AR52" s="4"/>
      <c r="AS52" s="4"/>
    </row>
    <row r="53" spans="1:45">
      <c r="A53" s="79"/>
      <c r="B53" s="74"/>
      <c r="C53" s="75"/>
      <c r="D53" s="74"/>
      <c r="E53" s="74"/>
      <c r="F53" s="69"/>
      <c r="G53" s="80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77"/>
      <c r="AL53" s="77"/>
      <c r="AM53" s="78"/>
      <c r="AN53" s="64"/>
      <c r="AO53" s="64"/>
      <c r="AP53" s="64"/>
      <c r="AQ53" s="4"/>
      <c r="AR53" s="4"/>
      <c r="AS53" s="4"/>
    </row>
    <row r="54" spans="1:45">
      <c r="A54" s="58"/>
      <c r="B54" s="81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77"/>
      <c r="AL54" s="77"/>
      <c r="AM54" s="78"/>
      <c r="AN54" s="64"/>
      <c r="AO54" s="64"/>
      <c r="AP54" s="64"/>
      <c r="AQ54" s="4"/>
      <c r="AR54" s="4"/>
      <c r="AS54" s="4"/>
    </row>
    <row r="55" spans="1:45">
      <c r="A55" s="58"/>
      <c r="AK55" s="82"/>
      <c r="AL55" s="82"/>
      <c r="AM55" s="82"/>
    </row>
    <row r="56" spans="1:45">
      <c r="A56" s="58"/>
      <c r="AK56" s="82"/>
      <c r="AL56" s="82"/>
    </row>
    <row r="57" spans="1:45">
      <c r="A57" s="58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N57" s="62"/>
      <c r="AO57" s="62"/>
      <c r="AP57" s="62"/>
    </row>
    <row r="58" spans="1:45">
      <c r="A58" s="58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N58" s="62"/>
      <c r="AO58" s="62"/>
      <c r="AP58" s="62"/>
    </row>
    <row r="59" spans="1:45"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N59" s="62"/>
      <c r="AO59" s="62"/>
      <c r="AP59" s="62"/>
    </row>
    <row r="60" spans="1:45"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N60" s="62"/>
      <c r="AO60" s="62"/>
      <c r="AP60" s="62"/>
    </row>
  </sheetData>
  <mergeCells count="50">
    <mergeCell ref="D40:F40"/>
    <mergeCell ref="D41:F41"/>
    <mergeCell ref="D42:F42"/>
    <mergeCell ref="A32:D35"/>
    <mergeCell ref="AT32:AT35"/>
    <mergeCell ref="AU32:AU35"/>
    <mergeCell ref="D37:E37"/>
    <mergeCell ref="D39:F39"/>
    <mergeCell ref="I39:K39"/>
    <mergeCell ref="A24:A25"/>
    <mergeCell ref="B24:B25"/>
    <mergeCell ref="C24:C25"/>
    <mergeCell ref="D24:D25"/>
    <mergeCell ref="AT24:AT25"/>
    <mergeCell ref="AU24:AU25"/>
    <mergeCell ref="A20:A22"/>
    <mergeCell ref="B20:B22"/>
    <mergeCell ref="C20:C22"/>
    <mergeCell ref="D20:D22"/>
    <mergeCell ref="AT20:AT22"/>
    <mergeCell ref="AU20:AU22"/>
    <mergeCell ref="AU6:AU7"/>
    <mergeCell ref="A11:A12"/>
    <mergeCell ref="B11:B12"/>
    <mergeCell ref="C11:C12"/>
    <mergeCell ref="D11:D12"/>
    <mergeCell ref="AT11:AT12"/>
    <mergeCell ref="AU11:AU12"/>
    <mergeCell ref="AE6:AG6"/>
    <mergeCell ref="AH6:AJ6"/>
    <mergeCell ref="AK6:AM6"/>
    <mergeCell ref="AN6:AP6"/>
    <mergeCell ref="AQ6:AS6"/>
    <mergeCell ref="AT6:AT7"/>
    <mergeCell ref="M6:O6"/>
    <mergeCell ref="P6:R6"/>
    <mergeCell ref="S6:U6"/>
    <mergeCell ref="V6:X6"/>
    <mergeCell ref="Y6:AA6"/>
    <mergeCell ref="AB6:AD6"/>
    <mergeCell ref="A2:AU2"/>
    <mergeCell ref="A3:AU3"/>
    <mergeCell ref="A4:AU4"/>
    <mergeCell ref="A6:A7"/>
    <mergeCell ref="B6:B7"/>
    <mergeCell ref="C6:C7"/>
    <mergeCell ref="D6:D7"/>
    <mergeCell ref="E6:E7"/>
    <mergeCell ref="F6:H6"/>
    <mergeCell ref="J6:L6"/>
  </mergeCells>
  <conditionalFormatting sqref="I11:I31">
    <cfRule type="cellIs" dxfId="0" priority="1" stopIfTrue="1" operator="not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</dc:creator>
  <cp:lastModifiedBy>Аристархова</cp:lastModifiedBy>
  <dcterms:created xsi:type="dcterms:W3CDTF">2017-07-14T12:19:38Z</dcterms:created>
  <dcterms:modified xsi:type="dcterms:W3CDTF">2017-10-04T09:42:30Z</dcterms:modified>
</cp:coreProperties>
</file>