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-45" windowWidth="15480" windowHeight="9645" firstSheet="2" activeTab="2"/>
  </bookViews>
  <sheets>
    <sheet name="свод по подпрограммам" sheetId="2" state="hidden" r:id="rId1"/>
    <sheet name="оценка эффективности" sheetId="8" state="hidden" r:id="rId2"/>
    <sheet name="таблица 1" sheetId="1" r:id="rId3"/>
    <sheet name="Выполнение работ" sheetId="3" state="hidden" r:id="rId4"/>
    <sheet name="таблица 2" sheetId="10" r:id="rId5"/>
    <sheet name="пояснит.записка" sheetId="11" r:id="rId6"/>
  </sheets>
  <definedNames>
    <definedName name="_xlnm._FilterDatabase" localSheetId="3" hidden="1">'Выполнение работ'!$A$3:$O$70</definedName>
    <definedName name="_xlnm._FilterDatabase" localSheetId="2" hidden="1">'таблица 1'!$A$2:$G$159</definedName>
    <definedName name="OLE_LINK1" localSheetId="5">пояснит.записка!$A$1</definedName>
    <definedName name="_xlnm.Print_Titles" localSheetId="3">'Выполнение работ'!$3:$3</definedName>
    <definedName name="_xlnm.Print_Titles" localSheetId="2">'таблица 1'!$10:$11</definedName>
    <definedName name="_xlnm.Print_Area" localSheetId="3">'Выполнение работ'!$A$1:$Q$81</definedName>
    <definedName name="_xlnm.Print_Area" localSheetId="2">'таблица 1'!$A$1:$I$157</definedName>
  </definedNames>
  <calcPr calcId="125725"/>
</workbook>
</file>

<file path=xl/calcChain.xml><?xml version="1.0" encoding="utf-8"?>
<calcChain xmlns="http://schemas.openxmlformats.org/spreadsheetml/2006/main">
  <c r="H79" i="1"/>
  <c r="H81"/>
  <c r="G76"/>
  <c r="G141"/>
  <c r="G142"/>
  <c r="G36"/>
  <c r="E53"/>
  <c r="F141" l="1"/>
  <c r="F142"/>
  <c r="E142"/>
  <c r="E141"/>
  <c r="F24" i="10"/>
  <c r="G27" i="1" l="1"/>
  <c r="F15" i="10" l="1"/>
  <c r="G30" i="1" l="1"/>
  <c r="G136" l="1"/>
  <c r="G48"/>
  <c r="F48"/>
  <c r="E48"/>
  <c r="G33"/>
  <c r="F33"/>
  <c r="E33"/>
  <c r="G24" l="1"/>
  <c r="H103" l="1"/>
  <c r="H124"/>
  <c r="H125"/>
  <c r="H126"/>
  <c r="H127"/>
  <c r="H128"/>
  <c r="H129"/>
  <c r="H130"/>
  <c r="H131"/>
  <c r="H132"/>
  <c r="H63"/>
  <c r="G99"/>
  <c r="F99"/>
  <c r="E99"/>
  <c r="H41"/>
  <c r="G39"/>
  <c r="F39"/>
  <c r="E39"/>
  <c r="H39" l="1"/>
  <c r="G119" l="1"/>
  <c r="F119"/>
  <c r="E119"/>
  <c r="G116"/>
  <c r="F116"/>
  <c r="E116"/>
  <c r="H21"/>
  <c r="G20"/>
  <c r="F20"/>
  <c r="E20"/>
  <c r="H20" l="1"/>
  <c r="F23" i="10" l="1"/>
  <c r="F22"/>
  <c r="F21"/>
  <c r="F20"/>
  <c r="F19"/>
  <c r="F18"/>
  <c r="F17"/>
  <c r="F16"/>
  <c r="F14"/>
  <c r="F13"/>
  <c r="F12"/>
  <c r="F11"/>
  <c r="F27" i="1"/>
  <c r="E133" l="1"/>
  <c r="F133"/>
  <c r="G133"/>
  <c r="H111" l="1"/>
  <c r="H112"/>
  <c r="H114"/>
  <c r="H115"/>
  <c r="H86"/>
  <c r="H98"/>
  <c r="H104"/>
  <c r="H106"/>
  <c r="H107"/>
  <c r="H69"/>
  <c r="H72"/>
  <c r="H75"/>
  <c r="H78"/>
  <c r="H61"/>
  <c r="H64"/>
  <c r="H26"/>
  <c r="H29"/>
  <c r="H32"/>
  <c r="H38"/>
  <c r="H47"/>
  <c r="H52"/>
  <c r="H53"/>
  <c r="H55"/>
  <c r="H56"/>
  <c r="H18"/>
  <c r="H19"/>
  <c r="H142" l="1"/>
  <c r="H141" l="1"/>
  <c r="F136"/>
  <c r="E136"/>
  <c r="G122"/>
  <c r="F122"/>
  <c r="E122"/>
  <c r="G113"/>
  <c r="F113"/>
  <c r="E113"/>
  <c r="G110"/>
  <c r="F110"/>
  <c r="E110"/>
  <c r="G105"/>
  <c r="F105"/>
  <c r="E105"/>
  <c r="G102"/>
  <c r="F102"/>
  <c r="E102"/>
  <c r="G96"/>
  <c r="F96"/>
  <c r="E96"/>
  <c r="G93"/>
  <c r="F93"/>
  <c r="E93"/>
  <c r="G90"/>
  <c r="F90"/>
  <c r="E90"/>
  <c r="G87"/>
  <c r="F87"/>
  <c r="E87"/>
  <c r="G84"/>
  <c r="F84"/>
  <c r="E84"/>
  <c r="G79"/>
  <c r="F79"/>
  <c r="E79"/>
  <c r="F76"/>
  <c r="E76"/>
  <c r="G73"/>
  <c r="F73"/>
  <c r="E73"/>
  <c r="G70"/>
  <c r="F70"/>
  <c r="E70"/>
  <c r="G67"/>
  <c r="F67"/>
  <c r="E67"/>
  <c r="G62"/>
  <c r="F62"/>
  <c r="E62"/>
  <c r="G59"/>
  <c r="F59"/>
  <c r="E59"/>
  <c r="G54"/>
  <c r="F54"/>
  <c r="E54"/>
  <c r="G51"/>
  <c r="F51"/>
  <c r="E51"/>
  <c r="G45"/>
  <c r="F45"/>
  <c r="E45"/>
  <c r="G42"/>
  <c r="F42"/>
  <c r="E42"/>
  <c r="F36"/>
  <c r="E36"/>
  <c r="F30"/>
  <c r="E30"/>
  <c r="E27"/>
  <c r="F24"/>
  <c r="E24"/>
  <c r="G17"/>
  <c r="F17"/>
  <c r="E17"/>
  <c r="F14"/>
  <c r="G14"/>
  <c r="E14"/>
  <c r="G108" l="1"/>
  <c r="E108"/>
  <c r="F65"/>
  <c r="F108"/>
  <c r="E65"/>
  <c r="G139"/>
  <c r="G65"/>
  <c r="E139"/>
  <c r="E82"/>
  <c r="F82"/>
  <c r="G82"/>
  <c r="G140" s="1"/>
  <c r="F139"/>
  <c r="H24"/>
  <c r="H30"/>
  <c r="H51"/>
  <c r="H59"/>
  <c r="H67"/>
  <c r="H102"/>
  <c r="H73"/>
  <c r="H113"/>
  <c r="H84"/>
  <c r="H110"/>
  <c r="H17"/>
  <c r="H27"/>
  <c r="H36"/>
  <c r="H45"/>
  <c r="H54"/>
  <c r="H62"/>
  <c r="H70"/>
  <c r="H76"/>
  <c r="H96"/>
  <c r="H105"/>
  <c r="H122"/>
  <c r="H108" l="1"/>
  <c r="E140"/>
  <c r="H139"/>
  <c r="H65"/>
  <c r="F140"/>
  <c r="H82"/>
  <c r="H25" i="3"/>
  <c r="E25"/>
  <c r="D23"/>
  <c r="K8" i="2"/>
  <c r="Z8"/>
  <c r="Y9"/>
  <c r="B24" i="8"/>
  <c r="D23"/>
  <c r="C22"/>
  <c r="D22" s="1"/>
  <c r="D21"/>
  <c r="D20"/>
  <c r="C19"/>
  <c r="D19" s="1"/>
  <c r="D18"/>
  <c r="C17" s="1"/>
  <c r="D17" s="1"/>
  <c r="D16"/>
  <c r="D15"/>
  <c r="C14" s="1"/>
  <c r="D14" s="1"/>
  <c r="D13"/>
  <c r="D12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C11" i="8"/>
  <c r="D11" s="1"/>
  <c r="V5" i="2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H140" i="1" l="1"/>
  <c r="D5" i="8"/>
  <c r="D24" s="1"/>
  <c r="C24"/>
  <c r="G3" i="2" l="1"/>
  <c r="D7" l="1"/>
  <c r="D3"/>
  <c r="D6" l="1"/>
</calcChain>
</file>

<file path=xl/sharedStrings.xml><?xml version="1.0" encoding="utf-8"?>
<sst xmlns="http://schemas.openxmlformats.org/spreadsheetml/2006/main" count="991" uniqueCount="594">
  <si>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</si>
  <si>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</si>
  <si>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</si>
  <si>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</si>
  <si>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</si>
  <si>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</si>
  <si>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</si>
  <si>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</si>
  <si>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</si>
  <si>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</si>
  <si>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</si>
  <si>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</si>
  <si>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</si>
  <si>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</si>
  <si>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</si>
  <si>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</si>
  <si>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</si>
  <si>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</si>
  <si>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</si>
  <si>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</si>
  <si>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</si>
  <si>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</si>
  <si>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</si>
  <si>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</si>
  <si>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</si>
  <si>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</si>
  <si>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</si>
  <si>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</si>
  <si>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</si>
  <si>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</si>
  <si>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</si>
  <si>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</si>
  <si>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</si>
  <si>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</si>
  <si>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</si>
  <si>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</si>
  <si>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</si>
  <si>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</si>
  <si>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</si>
  <si>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</si>
  <si>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</si>
  <si>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</si>
  <si>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</si>
  <si>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</si>
  <si>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</si>
  <si>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</si>
  <si>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</si>
  <si>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</si>
  <si>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</si>
  <si>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</si>
  <si>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</si>
  <si>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</si>
  <si>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</si>
  <si>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</si>
  <si>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</si>
  <si>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</si>
  <si>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</si>
  <si>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</si>
  <si>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</si>
  <si>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</si>
  <si>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</si>
  <si>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</si>
  <si>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</si>
  <si>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</si>
  <si>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</si>
  <si>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</si>
  <si>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</si>
  <si>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</si>
  <si>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</si>
  <si>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</si>
  <si>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</si>
  <si>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</si>
  <si>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</si>
  <si>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</si>
  <si>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</si>
  <si>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</si>
  <si>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</si>
  <si>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</si>
  <si>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</si>
  <si>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</si>
  <si>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</si>
  <si>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</si>
  <si>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</si>
  <si>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</si>
  <si>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</si>
  <si>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</si>
  <si>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</si>
  <si>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</si>
  <si>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</si>
  <si>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</si>
  <si>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</si>
  <si>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</si>
  <si>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</si>
  <si>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</si>
  <si>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</si>
  <si>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</si>
  <si>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</si>
  <si>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</si>
  <si>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</si>
  <si>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</si>
  <si>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</si>
  <si>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</si>
  <si>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</si>
  <si>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</si>
  <si>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</si>
  <si>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</si>
  <si>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</si>
  <si>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</si>
  <si>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</si>
  <si>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</si>
  <si>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</si>
  <si>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</si>
  <si>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</si>
  <si>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</si>
  <si>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</si>
  <si>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</si>
  <si>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</si>
  <si>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</si>
  <si>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</si>
  <si>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</si>
  <si>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</si>
  <si>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</si>
  <si>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</si>
  <si>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</si>
  <si>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</si>
  <si>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</si>
  <si>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</si>
  <si>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</si>
  <si>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</si>
  <si>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</si>
  <si>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</si>
  <si>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</si>
  <si>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</si>
  <si>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</si>
  <si>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</si>
  <si>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</si>
  <si>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</si>
  <si>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</si>
  <si>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</si>
  <si>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</si>
  <si>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</si>
  <si>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</si>
  <si>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</si>
  <si>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</si>
  <si>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</si>
  <si>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</si>
  <si>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</si>
  <si>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</si>
  <si>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</si>
  <si>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</si>
  <si>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</si>
  <si>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</si>
  <si>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</si>
  <si>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</si>
  <si>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</si>
  <si>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</si>
  <si>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</si>
  <si>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</si>
  <si>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</si>
  <si>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</si>
  <si>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</si>
  <si>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</si>
  <si>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</si>
  <si>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</si>
  <si>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</si>
  <si>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</si>
  <si>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</si>
  <si>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</si>
  <si>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</si>
  <si>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</si>
  <si>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</si>
  <si>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</si>
  <si>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</si>
  <si>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</si>
  <si>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</si>
  <si>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</si>
  <si>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</si>
  <si>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</si>
  <si>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</si>
  <si>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</si>
  <si>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</si>
  <si>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</si>
  <si>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</si>
  <si>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</si>
  <si>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</si>
  <si>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</si>
  <si>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</si>
  <si>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</si>
  <si>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</si>
  <si>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</si>
  <si>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</si>
  <si>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</si>
  <si>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</si>
  <si>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</si>
  <si>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</si>
  <si>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</si>
  <si>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</si>
  <si>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</si>
  <si>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</si>
  <si>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</si>
  <si>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</si>
  <si>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</si>
  <si>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</si>
  <si>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</si>
  <si>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</si>
  <si>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</si>
  <si>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</si>
  <si>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</si>
  <si>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</si>
  <si>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</si>
  <si>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</si>
  <si>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</si>
  <si>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</si>
  <si>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</si>
  <si>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</si>
  <si>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</si>
  <si>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</si>
  <si>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</si>
  <si>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</si>
  <si>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</si>
  <si>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</si>
  <si>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</si>
  <si>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</si>
  <si>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</si>
  <si>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</si>
  <si>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</si>
  <si>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</si>
  <si>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</si>
  <si>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</si>
  <si>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</si>
  <si>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</si>
  <si>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</si>
  <si>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</si>
  <si>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</si>
  <si>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</si>
  <si>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</si>
  <si>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</si>
  <si>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</si>
  <si>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</si>
  <si>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</si>
  <si>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</si>
  <si>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</si>
  <si>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</si>
  <si>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</si>
  <si>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</si>
  <si>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</si>
  <si>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</si>
  <si>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</si>
  <si>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</si>
  <si>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</si>
  <si>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</si>
  <si>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</si>
  <si>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</si>
  <si>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</si>
  <si>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</si>
  <si>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</si>
  <si>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</si>
  <si>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УТВЕРЖДАЮ:</t>
  </si>
  <si>
    <t>Управление образования администрации грода Урай</t>
  </si>
  <si>
    <t>Расходы на обеспечение деятельности (оказание услуг) муниципальных организаций  дошкольного образования</t>
  </si>
  <si>
    <t>I</t>
  </si>
  <si>
    <t xml:space="preserve">МОДЕРНИЗАЦИЯ ОБРАЗОВАНИЯ      </t>
  </si>
  <si>
    <t>Дошкольное образование</t>
  </si>
  <si>
    <t>Общее и дополнительное образование</t>
  </si>
  <si>
    <t>1.1.3.</t>
  </si>
  <si>
    <t>1.2.1.</t>
  </si>
  <si>
    <t>Профильное обучение (проведение и участие в мероприятиях разного уровня, способствующих получению школьниками профессий: издание печатной продукции, проведение ярмарок учебных мест, открытие профильных классов и др.)</t>
  </si>
  <si>
    <t>1.2.2.</t>
  </si>
  <si>
    <t>1.2.10.</t>
  </si>
  <si>
    <t>1.2.11.</t>
  </si>
  <si>
    <t>Расходы на обеспечение деятельности (оказание услуг) муниципальных организаций  общего образования</t>
  </si>
  <si>
    <t>Расходы на обеспечение деятельности (оказание услуг) муниципальных организаций  дополнительного  образования</t>
  </si>
  <si>
    <t>Развитие муниципальной системы образования </t>
  </si>
  <si>
    <t>1.3.3.</t>
  </si>
  <si>
    <t>1.3.4.</t>
  </si>
  <si>
    <t>Расходы на обеспечение деятельности (оказание услуг) Муниципальное автономное учреждений «Городской методический центр»</t>
  </si>
  <si>
    <t>Расходы на обеспечение деятельности Управления образования администрации города Урай</t>
  </si>
  <si>
    <t>III</t>
  </si>
  <si>
    <t xml:space="preserve">ОБЕСПЕЧЕНИЕ УСЛОВИЙ ДЛЯ РЕАЛИЗАЦИИ ОБРАЗОВАТЕЛЬНЫХ ПРОГРАММ                     </t>
  </si>
  <si>
    <t>3.6.</t>
  </si>
  <si>
    <t>3.9.</t>
  </si>
  <si>
    <t>Обеспечение комфортных условий для детей во время образовательного процесса (транспортные услуги, услуги по предоставлению метеоинформации и др.)</t>
  </si>
  <si>
    <t>Организация предоставления учащимся муниципальных общеобразовательных организаций завтраков и обедов</t>
  </si>
  <si>
    <t>IV</t>
  </si>
  <si>
    <t xml:space="preserve">ОРГАНИЗАЦИЯ КАНИКУЛЯРНОГО ОТДЫХА ДЕТЕЙ И ПОДРОСТКОВ         </t>
  </si>
  <si>
    <t>4.2.</t>
  </si>
  <si>
    <t>4.7.</t>
  </si>
  <si>
    <t>Организация работы лагерей с дневным пребыванием детей</t>
  </si>
  <si>
    <t>Организация выездного отдыха детей</t>
  </si>
  <si>
    <t>Создание безопасных условий и соблюдение требований СаНПиН (аккарицидная обработка)</t>
  </si>
  <si>
    <t>1.2.5.</t>
  </si>
  <si>
    <t>Здоровье учащихся (участие (или проведение) в спортивных мероприятиях федерального, окружного и муниципального уровней: состязания,  спартакиады)</t>
  </si>
  <si>
    <t>Муниципальные организации дополнительного образования</t>
  </si>
  <si>
    <t>Управление образование администрации города Урай</t>
  </si>
  <si>
    <t xml:space="preserve"> ИТОГО по подпрограмме I : </t>
  </si>
  <si>
    <t>Проведение конкурсов профессионального мастерства города, подготовка и участие в окружных конкурсах профессионального мастерства. Организация и проведение профессиональных праздников</t>
  </si>
  <si>
    <t>Проведение педагогических конференций, слетов, совещаний, семинаров, форумов муниципального и участие в окружном уровнях</t>
  </si>
  <si>
    <t>Повышение квалификации педагогических работников и руководителей образовательных организаций</t>
  </si>
  <si>
    <t>3.2.</t>
  </si>
  <si>
    <t>3.4.</t>
  </si>
  <si>
    <t>3.7.</t>
  </si>
  <si>
    <t>Развитие образовательной среды  образовательных организаций</t>
  </si>
  <si>
    <t>3.8.</t>
  </si>
  <si>
    <t>Итого по подрограмме III:</t>
  </si>
  <si>
    <t>4.5.</t>
  </si>
  <si>
    <t>Организация и проведение мероприятий на базе автогородка</t>
  </si>
  <si>
    <t>4.6.</t>
  </si>
  <si>
    <t>Функционирование и развитие поискового отряда «Патриот»</t>
  </si>
  <si>
    <t>4.8.</t>
  </si>
  <si>
    <t>Организация сплавов, походов</t>
  </si>
  <si>
    <t>Итого по подпрограмме IY:</t>
  </si>
  <si>
    <t>тел.2-32-00</t>
  </si>
  <si>
    <t>II</t>
  </si>
  <si>
    <t xml:space="preserve">РАЗВИТИЕ КАДРОВОГО ПОТЕНЦИАЛА          </t>
  </si>
  <si>
    <t>Итого по подрограмме II:</t>
  </si>
  <si>
    <t>Наименование программных мероприятий</t>
  </si>
  <si>
    <t>кассовое исполнение</t>
  </si>
  <si>
    <t>СОГЛАСОВАНО:</t>
  </si>
  <si>
    <t xml:space="preserve">Комитет по финансам администрации города Урай </t>
  </si>
  <si>
    <t>Муниципальные общеобразовательные организации; муниципальные организации дополнительного образования</t>
  </si>
  <si>
    <t>Муниципальные общеобразовательные организации</t>
  </si>
  <si>
    <t>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</si>
  <si>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</t>
  </si>
  <si>
    <t>Муниципальные общеобразовательные организации (МБОУ СОШ №5)</t>
  </si>
  <si>
    <t>Наименование целевого показателя</t>
  </si>
  <si>
    <t>ед.изм</t>
  </si>
  <si>
    <t>Плановое значение</t>
  </si>
  <si>
    <t>Фактическое значение</t>
  </si>
  <si>
    <t>Отклонение</t>
  </si>
  <si>
    <t>Примечание (обоснование недостижения плановых показателей)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</si>
  <si>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от 1-6 лет</t>
  </si>
  <si>
    <t>Доля детей в возрасте от 1-6 лет, стоящих на учете для определения в муниципальные дошкольные образовательные организации, в общей численности детей в возрасте от 1-6 лет</t>
  </si>
  <si>
    <t>Количество призеров и победителей Всероссийской олимпиады школьников, от общего количества участников</t>
  </si>
  <si>
    <t>Участие общественности в управлении образовательными  организациями (в т.ч. в решении вопросов финансово-хозяйственной деятельности, контроля качества образования)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</si>
  <si>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</si>
  <si>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Доля детей I и II групп здоровья в общей численности обучающихся в муниципальных общеобразовательных организациях</t>
  </si>
  <si>
    <t>Доля детей в возрасте от 5-18 лет, получающих услуги по дополнительному образованию в организациях различной организационно-правовой формы м формы собственности, в общей численности детей данной возрастной группы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</si>
  <si>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</si>
  <si>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тыс. руб.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</si>
  <si>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числе муниципальных общеобразовательных организаций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</si>
  <si>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</si>
  <si>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Удельный вес жителей города, удовлетворенных уровнем качества системы образования, в общем числе жителей города, охваченных соответствующими исследованиями, опросами, мониторингами</t>
  </si>
  <si>
    <t>Исполнитель:</t>
  </si>
  <si>
    <t>Исполнитель Невская Ирина Евгеньевна</t>
  </si>
  <si>
    <t>1.2.6.</t>
  </si>
  <si>
    <t>3.3.</t>
  </si>
  <si>
    <t>Доля руководящих и педагогических работников, повысивших уровень квалификации через участие в курсах повышения квалификации, стажировках, семинарах</t>
  </si>
  <si>
    <t>Доля педагогических работников образовательных организаций, которым при прохождении аттестации присвоена первая или высшая категория</t>
  </si>
  <si>
    <t>1.1.2.</t>
  </si>
  <si>
    <t>1.2.3.</t>
  </si>
  <si>
    <t>Расходы на обеспечение деятельности городских ресурсных центров на базе образовательных организаций</t>
  </si>
  <si>
    <t>Реализация проекта «Педагогический класс»</t>
  </si>
  <si>
    <t>2.6.</t>
  </si>
  <si>
    <t>Проведение тестирования руководителей образовательных организаций (в рамках аттестации)</t>
  </si>
  <si>
    <t>1.2.8.</t>
  </si>
  <si>
    <t>п.1,2,3,4,5,6,7,11 - Грунина И.Ю., тел 2-32-18</t>
  </si>
  <si>
    <t>п.8 - Невская И.Е., тел 2-32-00</t>
  </si>
  <si>
    <t>п 12,13 - Григорьева Е.Н., тел. 3-37-17</t>
  </si>
  <si>
    <t>Куратор муниципальной программы</t>
  </si>
  <si>
    <t>Объем финансирования, тыс.рублей</t>
  </si>
  <si>
    <t>утвержденный план финансирования</t>
  </si>
  <si>
    <t>уточненный план финансирования</t>
  </si>
  <si>
    <t>Исполнение годового объема финансирования, %</t>
  </si>
  <si>
    <t>Исполнение мероприятия</t>
  </si>
  <si>
    <t xml:space="preserve">Муниципальные образовательные организации дошкольного образования 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</si>
  <si>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</t>
  </si>
  <si>
    <t>Муниципальное автономное учреждение города Урай «Городской методический центр»; Управление образования администрации города Урай</t>
  </si>
  <si>
    <t>Создание безопасных условий и соблюдение требований СанПиН (аккарицидная обработка)</t>
  </si>
  <si>
    <t>Приложение 1</t>
  </si>
  <si>
    <t>п.9,10 - Константинова Л.В., тел 2-31-70</t>
  </si>
  <si>
    <t>1.1.4.</t>
  </si>
  <si>
    <t>Материальная поддержка воспитания и обучения детей, посещающих дошкольные образовательные организации</t>
  </si>
  <si>
    <t>Приобретение оборудования, инвентаря для лагерей с дневным пребыванием детей и малозатратными формами</t>
  </si>
  <si>
    <t>4.4.</t>
  </si>
  <si>
    <t xml:space="preserve">Развитие дошкольного образования (поддержка программ развития дошкольных образовательных организаций, проектов, направленных на повышение эффективности деятельности дошкольных образовательных организаций в рамках введения Федерального государственного образовательного стандарта дошкольного образования)  </t>
  </si>
  <si>
    <t>Управление образования администрации города Урай</t>
  </si>
  <si>
    <t>Организация и проведение мероприятий по развитию одаренных детей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по итогам участия с участием главы города, Губернатора округа, награждения именной премией ООО «ЛУКОЙЛ – Западная Сибирь»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конкурсах)</t>
  </si>
  <si>
    <t xml:space="preserve">Мероприятия по профилактике правонарушений правил дорожного движения (проведение  и участие в мероприятиях городского,  окружного, федерального уровней), приобретение наглядных пособий, учебного оборудования по правилам дорожного движения, содержание закрытого детского автогородка            </t>
  </si>
  <si>
    <t>Выполнение мероприятий по обеспечению  пожарной безопасности муниципальных образовательных организаций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</si>
  <si>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</t>
  </si>
  <si>
    <t>Выполнение мероприятий по обеспечению  антитеррористической безопасности муниципальных образовательных организаций</t>
  </si>
  <si>
    <t>Выполнение мероприятий по укреплению санитарно-эпидемиологической безопасности муниципальных образовательных организаций</t>
  </si>
  <si>
    <t>Муниципальные общеобразовательные организации (МБОУ СОШ №12)</t>
  </si>
  <si>
    <t>1.2.7.</t>
  </si>
  <si>
    <t>Мероприятия по профилактике злоупотребления психо- активными веществами, совершения правонарушений подростками</t>
  </si>
  <si>
    <t>Организация и проведение мероприятий, способствующих развитию детских органов самоуправления; участие в мероприятиях окружного и федерального уровней</t>
  </si>
  <si>
    <t>Организация работы педагогического класса на базе МБОУ СОШ №2.</t>
  </si>
  <si>
    <t>М.Н.Бусова</t>
  </si>
  <si>
    <t>Начальник Управления образования администрации города Урай</t>
  </si>
  <si>
    <t>1.2.4.</t>
  </si>
  <si>
    <t>1.2.9.</t>
  </si>
  <si>
    <t>Профилактика экстремистской деятельности (участие в мероприятиях городского, окружного уровней и награждение по итогам участия)</t>
  </si>
  <si>
    <t>1.3.2.</t>
  </si>
  <si>
    <t>Проведение процедур независимой оценки качества образования</t>
  </si>
  <si>
    <t>Информатизация системы образования и обеспечение проведения государственной итоговой аттестации обучающихся (защита персональных данных, создание локальных сетей в образовательных организациях, подключение к сети Интернет дошкольных организаций, предоставление электронных услуг образовательными организациями, приобретение компьютерной техники, обеспечение соблюдения режима информационной безопасности при доставке, хранении и использовании экзаменационных материалов и др.)</t>
  </si>
  <si>
    <t>Развитие общего образования(поддержка программ развития образовательных организаций, проектов, направленных на повышение эффективности деятельности образовательных организаций в рамках введения Федеральных государственных образовательных стандартов начального общего, основного общего, среднего общего образования, поддержка общеобразовательных организаций по развитию кадетских классов)</t>
  </si>
  <si>
    <t xml:space="preserve">Обеспечение деятельности городского ресурсного центра "Интелектуал" на базе МБОУ Гимназия. Обеспечение деятельности городского ресурсного "Центра патриотического воспитания" на базе МБОУ СОШ №5.  </t>
  </si>
  <si>
    <t>Пояснительная записка</t>
  </si>
  <si>
    <r>
      <t xml:space="preserve">к отчету по реализации муниципальной программы  «Развитие образования города Урай»  на 2014 – 2018 годы» </t>
    </r>
    <r>
      <rPr>
        <b/>
        <u/>
        <sz val="12"/>
        <color theme="1"/>
        <rFont val="Times New Roman"/>
        <family val="1"/>
        <charset val="204"/>
      </rPr>
      <t>за 9 месяцев 2016 года</t>
    </r>
  </si>
  <si>
    <t xml:space="preserve">План на 2016 год по программе составляет 1 381 165,3 тыс.рублей, в том числе за счет окружного бюджета – 1 021 198,7 тыс.рублей, за счет местного бюджета – 359 966,6 тыс.рублей. </t>
  </si>
  <si>
    <t>План на 9 месяцев 2016 года составил 971 894,8 тыс.рублей, в том числе за счет окружного бюджета – 693 418,4 тыс.рублей, за счет местного бюджета – 278 476,4 тыс.рублей.</t>
  </si>
  <si>
    <t>Финансирование на 9 месяцев 2016 года составило 911 468,2 тыс.рублей, в том числе за счет окружного бюджета – 689 108,1 тыс.рублей, за счет местного бюджета – 222 360,1 тыс.рублей.</t>
  </si>
  <si>
    <t>Кассовое исполнение составило 907 265,9 тыс.рублей (или 99,5% от суммы финансирования), в том числе за счет окружного бюджета – 685 805,6 тыс.рублей (99,5% от суммы финансирования), за счет местного бюджета – 221 460,3 тыс.рублей (99,6% от суммы финансирования). По итогам 9 месяцев:</t>
  </si>
  <si>
    <t>- по пункту 1.1.2. «Развитие дошкольного образования (поддержка программ развития дошкольных образовательных организаций, проектов, направленных на повышение эффективности деятельности дошкольных образовательных организаций в рамках введения Федерального государственного образовательного стандарта дошкольного образования)»</t>
  </si>
  <si>
    <t xml:space="preserve">Окружной бюджет: запланировано, профинансировано и кассовые расходы составили 250,0 тыс.руб. (или 100% от финансирования). </t>
  </si>
  <si>
    <t xml:space="preserve">Местный бюджет: запланировано, профинансировано и кассовые расходы составили 100,0 тыс.руб. (или 100% от финансирования). </t>
  </si>
  <si>
    <t>В марте 2016 года на базе МБДОУ «Детский сад №6 «Дюймовочка», «Детский сад №21» организованы и проведены семинары по теме «Модели организации образовательного пространства в детском саду».</t>
  </si>
  <si>
    <t>- по пункту 1.1.3. «Расходы на обеспечение деятельности (оказание услуг) муниципальных организаций  дошкольного образования»</t>
  </si>
  <si>
    <t>Окружной бюджет: запланировано 427 315,3 тыс.руб., профинансировано 299 050,4 тыс.руб., кассовые расходы составили 296 814,1 тыс.руб. (или 99,3% от финансирования). Причины неисполнения:</t>
  </si>
  <si>
    <t>- экономия по результатам электронных торгов и в связи с переносом сроков проведения закупок посредством аукциона.</t>
  </si>
  <si>
    <t>Остальные средства будут отработаны в 4 квартале.</t>
  </si>
  <si>
    <t>Местный бюджет: запланировано 92 935,8 тыс.руб., профинансировано 64 749,5 тыс.руб., кассовые расходы составили 63 976,2 тыс.руб. (или 98,8% от финансирования). Причины неисполнения:</t>
  </si>
  <si>
    <t>- в связи с переносом работниками учреждений льготного отпуска.</t>
  </si>
  <si>
    <t>Остальные денежные средства запланированы на 4 квартал.</t>
  </si>
  <si>
    <t>- по пункту 1.1.4. «Материальная поддержка воспитания и обучения детей, посещающих дошкольные образовательные организации»</t>
  </si>
  <si>
    <t>Окружной бюджет: запланировано 29 761,0 тыс.руб., профинансировано и кассовые расходы составили 16 429,7 тыс.руб. (или 100% от финансирования). Остальные денежные средства запланированы на 4 квартал.</t>
  </si>
  <si>
    <t>- по пункту 1.2.1. «Профильное обучение (проведение и участие в мероприятиях разного уровня, способствующих получению школьниками профессий: издание печатной продукции, проведение ярмарок учебных мест, открытие профильных классов и др.)»</t>
  </si>
  <si>
    <t>Местный бюджет: запланировано 350,0 тыс.руб., профинансировано 27,4 тыс.руб., кассовые расходы составили 26.8 тыс.руб. (или 97,8% от финансирования). Причины неисполнения:</t>
  </si>
  <si>
    <t>- экономия по фактически сложившимся расходам на заработную плату приглашенного специалиста (более низкая квалификационная категория).</t>
  </si>
  <si>
    <t xml:space="preserve">В марте 2016 года проведены лекционно-семинарские занятия преподавательским составом из Ханты-мансийской государственной медицинской академии на базе медицинского класса МБОУ СОШ №4. 05.04.2016 проведен «День открытых дверей» в БУ «Урайская окружная больница медицинской реабилитации». </t>
  </si>
  <si>
    <t>- по пункту 1.2.2. «Организация и проведение мероприятий по развитию одаренных детей (участие в муниципальных, региональных, федеральных учебно-исследовательских и творческих мероприятиях: олимпиады, сессии, форумы, чемпионаты, конкурсы, слеты, профильные смены; награждение по итогам участия с участием главы города, Губернатора округа)»</t>
  </si>
  <si>
    <t>Местный бюджет: запланировано 668,3 тыс.руб., профинансировано 554,4 тыс.руб., кассовые расходы составили 547,0 тыс.руб. (или 98,7% от финансирования). Причины неисполнения:</t>
  </si>
  <si>
    <t>- экономия по фактически сложившимся расходам на поездку в Летнюю профильную школу старшеклассников Югры и на участие во II Всероссийском форуме "Дети! Россия! Будущее!".</t>
  </si>
  <si>
    <t xml:space="preserve">Город Урай на региональном этапе Всероссийской олимпиады школьников представляла команда из 16 старшеклассников 9-11 классов  – победители и призеры муниципального этапа, набравшие необходимое количество баллов для участия в региональном этапе олимпиады, из двух школ города: МБОУ гимназия, СОШ №4. По итогам регионального этапа Всероссийской олимпиады школьников из 16 участников олимпиады получили 7 призовых мест (победителей - 5, призеров - 2) по 4 предметам: физика, литература, химия, биология. В апреле 2016 года Семенин Никита занял 1 место в заключительном этапе всероссийской олимпиады школьников по физике. </t>
  </si>
  <si>
    <t>2016 год объявлен Годом детства в Югре. В апреле, июне 2016 года на базе МБУ ДО «Центр дополнительного образования» проведены городской конкурс рисунков «Я рисую мечту», конкурс семейного творчества «Семейная радуга», посвященные Году детства.</t>
  </si>
  <si>
    <t xml:space="preserve">В 2016 году число выпускников, получивших медали, составляет 25 человек, из них 24 выпускника награждены медалями, как имеющие аттестат с отличием, 1 выпускник – как имеющий 100 баллов по русскому языку при сдаче ЕГЭ. 25 июня состоялось торжественное награждение медалистов премией "Стипендиат главы города Урай". </t>
  </si>
  <si>
    <t>В июне 2016 года команда обучающихся общеобразовательных организаций приняла участие в Летней профильной школе - 2016 в г. Ханты-Мансийске на базе Бюджетное общеобразовательное учреждение Ханты-Мансийского автономного округа – Югры «Югорский физико-математический лицей-интернат».</t>
  </si>
  <si>
    <t>В период с 7 по 9 сентября 2016 года ученик 11 класса МБОУ СОШ№12 принял участие во II Всероссийском форуме «Дети! Россия! Будущее!»  в городе Калуга.</t>
  </si>
  <si>
    <t>- по пункту 1.2.3. «Расходы на обеспечение деятельности городских ресурсных центров на базе образовательных организаций»</t>
  </si>
  <si>
    <t>Местный бюджет: запланировано 318 0 тыс.руб., профинансировано 244,9 тыс.руб., кассовые расходы составили 240,7 тыс.руб. (или 98,3% от финансирования). Причины неисполнения:</t>
  </si>
  <si>
    <t xml:space="preserve">- экономия по командировочным расходам на курсы повышения квалификации за счет отсутствия расходов на проживание. </t>
  </si>
  <si>
    <t>Проведение семинаров и тренинга для педагогов города в рамках деятельности городского ресурсного центра "Интеллектуал" (МБОУ Гимназия). Участие учащегося МБОУ Гимназия в международных олимпиадах по физике. В  феврале 2016 года  в  столице Румынии, г. Бухарест, прошла V Международная олимпиада школьников по физике «Romanian Master of Physics». В сборную России вошел ученик 11 класса МБОУ Гимназия Никита Семенин, который завоевал золотую медаль олимпиады. В мае 2016 года по итогам XVII Азиатской физической олимпиаде, которая проходила в Гонконге (КНР) Семенин Никита получил бронзовую медаль и диплом III степени.</t>
  </si>
  <si>
    <t xml:space="preserve">Обеспечение деятельности городского ресурсного «Центра патриотического воспитания», организованного на базе МБОУ СОШ №5. </t>
  </si>
  <si>
    <r>
      <t>- по пункту 1.2.4</t>
    </r>
    <r>
      <rPr>
        <sz val="12"/>
        <color theme="1"/>
        <rFont val="Times New Roman"/>
        <family val="1"/>
        <charset val="204"/>
      </rPr>
      <t>. «</t>
    </r>
    <r>
      <rPr>
        <b/>
        <i/>
        <sz val="12"/>
        <color theme="1"/>
        <rFont val="Times New Roman"/>
        <family val="1"/>
        <charset val="204"/>
      </rPr>
      <t>Развитие общего образования (поддержка программ развития образовательных организаций, проектов, направленных на повышение эффективности деятельности образовательных организаций в рамках введения Федеральных государственных образовательных стандартов начального общего, основного общего, среднего общего образования, поддержка общеобразовательных организаций по развитию кадетских классов)»</t>
    </r>
  </si>
  <si>
    <t>Местный бюджет: запланировано 600,0 тыс.руб., профинансировано и кассовые расходы составили 375,7 тыс.руб. (или 100% от финансирования). Остальные денежные средства запланированы на 4 квартал.</t>
  </si>
  <si>
    <t>- по пункту 1.2.5. «Здоровье учащихся (участие (или проведение) в спортивных мероприятиях федерального, окружного и муниципального уровней: состязания,  спартакиады)»</t>
  </si>
  <si>
    <t>Местный бюджет: запланировано, профинансировано и кассовые расходы составили 95,0 тыс.руб. (или 100% от финансирования).</t>
  </si>
  <si>
    <t>В рамках городской спартакиады  среди муниципальных образовательных организаций   «Старты надежд – 2016» всего участвовали  140 воспитанников детских садов и 1084   школьника (охват - 1 224 человека). 21 апреля 2016 года в торжественной обстановке прошло награждение победителей  и призёров Спартакиады кубками и дипломами.</t>
  </si>
  <si>
    <t xml:space="preserve"> В период с 19 по 23 сентября 2016 года были организованы и проведены учебные сборы с юношами общеобразовательных организаций города  на базе  муниципального бюджетного  учреждения дополнительного  образования  «Центр дополнительного образования.</t>
  </si>
  <si>
    <t>- по пункту 1.2.6. «Организация и проведение мероприятий, способствующих развитию детских органов самоуправления; участие в мероприятиях окружного и федерального уровней»</t>
  </si>
  <si>
    <t xml:space="preserve">Местный бюджет: запланировано, профинансировано и кассовые расходы составили 40,0 тыс.руб. (или 100% от финансирования). </t>
  </si>
  <si>
    <t>В период с 18 марта по 13 апреля 2016 года на базе МБУ ДО «Центр дополнительного образования» проводилась деловая игра «Лидер и его команда», в которой приняли участие 7 молодёжных объединений и организаций. В мае 2016 года состоялась II конференция городского объединения школьных молодежных, детских организаций, на которой были подведены итоги учебного года, определены направления работы на следующий год. В сентябре - октябре 2016 года осуществляется подготовка к проведению городского форума детских общественных организаций.</t>
  </si>
  <si>
    <t>- по пункту 1.2.7. «Мероприятия по профилактике злоупотребления психо- активными веществами, совершения правонарушений подростками»</t>
  </si>
  <si>
    <t>Местный бюджет: запланировано 5,0 тыс.руб. Денежные средства запланированы на 4 квартал.</t>
  </si>
  <si>
    <t>- по пункту 1.2.8. «Мероприятия по профилактике правонарушений правил дорожного движения (проведение  и участие в мероприятиях городского,  окружного, федерального уровней), приобретение наглядных пособий, учебного оборудования по правилам дорожного движения, содержание закрытого детского автогородка»</t>
  </si>
  <si>
    <t>Местный бюджет: запланировано 158,5 тыс.руб., профинансировано 131,1 тыс.руб. кассовые расходы составили 130,7 тыс.руб. (или 99,7% от финансирования). Причины неисполнения:</t>
  </si>
  <si>
    <t>- по фактически сложившимся расходам на электроэнергию.</t>
  </si>
  <si>
    <t>Обеспечение деятельности и содержание закрытого детского автогородка на базе МБОУ СОШ №12 за 1 полугодие 2016 года. В период с 27.04.2016 по 29.04.2016 команда города Урай (учащиеся МБОУ СОШ №12) приняла участие в окружных соревнованиях среди отрядов юных инспекторов движения «Безопасное колесо – 2016».</t>
  </si>
  <si>
    <t>- по пункту 1.2.10. «Расходы на обеспечение деятельности (оказание услуг) муниципальных организаций  общего образования»</t>
  </si>
  <si>
    <t>Окружной бюджет: запланировано 486 291,3 тыс.руб., профинансировано 330 967,4 тыс.руб., кассовые расходы составили 330 152,6 тыс.руб. (или 99,8% от финансирования). Причины неисполнения:</t>
  </si>
  <si>
    <t>- в связи с изменением сроков поставки учебной литературы.</t>
  </si>
  <si>
    <t xml:space="preserve">Местный бюджет: запланировано 52 075,8 тыс.руб., профинансировано 33 404,8 тыс.руб., кассовые расходы составили 33 402,8 тыс.руб. (или 100% от финансирования). Причины неисполнения: </t>
  </si>
  <si>
    <t>- по пункту 1.2.11. «Расходы на обеспечение деятельности (оказание услуг) муниципальных организаций  дополнительного  образования»</t>
  </si>
  <si>
    <t>Окружной бюджет: запланировано 1 459,8 тыс.руб., профинансировано и кассовые расходы составили 845,8 тыс.руб. (или 100% от финансирования).</t>
  </si>
  <si>
    <t xml:space="preserve">Местный бюджет: запланировано 48 697,6 тыс.руб., профинансировано и кассовые расходы составили 33 533,0 тыс.руб. (или 100% от финансирования). </t>
  </si>
  <si>
    <t>- по пункту 1.3.3. «Расходы на обеспечение деятельности (оказание услуг) Муниципальное автономное учреждений «Городской методический центр»</t>
  </si>
  <si>
    <t>Местный бюджет: запланировано 16 783,8 тыс.руб., профинансировано 11 207 тыс.руб., кассовые расходы составили 11 202 тыс.руб. (или 100% от финансирования). Причины неисполнения:</t>
  </si>
  <si>
    <t>- по фактически сложившимся командировочным расходам в части проезда и проживания.</t>
  </si>
  <si>
    <t>- по пункту 1.3.4. «Расходы на обеспечение деятельности Управления образования администрации города Урай»</t>
  </si>
  <si>
    <t xml:space="preserve">Окружной бюджет: запланировано 1 447,0 тыс.руб., профинансировано и кассовые расходы составили 850,0 тыс.руб. (или 100% от финансирования). </t>
  </si>
  <si>
    <t xml:space="preserve">Местный бюджет: запланировано 25 942,5 тыс.руб., профинансировано и кассовые расходы составили 20 369,5 тыс.руб. (или 100% от финансирования). </t>
  </si>
  <si>
    <t>- по пункту 2.1. «Реализация проекта «Педагогический класс»»</t>
  </si>
  <si>
    <t>Местный бюджет: запланировано, профинансировано и кассовые расходы составили 50,0 тыс.руб. (или 100% от финансирования).</t>
  </si>
  <si>
    <t xml:space="preserve">Учебный план педагогического класса, организованного на базе МБОУ СОШ №2, включает в себя учебные сессии (осенние, весенние, летние каникулы). В реализации проекта участвует Урайский политехнический колледж. Взаимодействие осуществляется на договорной основе. Социальная практика обучающихся проходила на базе МБДОУ «Детский сад №6 Дюймовочка», а также в летнем лагере с дневным пребыванием детей. </t>
  </si>
  <si>
    <t>- по пункту 2.2. «Проведение конкурсов профессионального мастерства города, подготовка и участие в окружных конкурсах профессионального мастерства. Организация и проведение профессиональных праздников»</t>
  </si>
  <si>
    <t xml:space="preserve">Местный бюджет: запланировано 113,6 тыс.руб., профинансировано и кассовые расходы составили 96,8, тыс.руб. (или 100% от финансирования). </t>
  </si>
  <si>
    <t xml:space="preserve">В марте 2016 года два педагога МБДОУ «Детский сад №21», МБОУ Гимназия приняли участие в региональном этапе всероссийских конкурсов профессионального мастерства «Педагог года Югры – 2016» (г.Сургут). </t>
  </si>
  <si>
    <t xml:space="preserve">05 октября 2016 года организованы и проведены мероприятия в рамках празднования профессиональных праздников «День учителя» и «День дошкольного работника», организовано открытие Доски почета «Первые среди равных».   </t>
  </si>
  <si>
    <t>- по пункту 2.3. «Проведение педагогических конференций, слетов, совещаний, семинаров, форумов муниципального и участие в окружном уровнях»</t>
  </si>
  <si>
    <t xml:space="preserve">Местный бюджет: запланировано, профинансировано и кассовые расходы составили 569,6 тыс.руб. (или 100% от финансирования). </t>
  </si>
  <si>
    <t>На базе МАУ «Городской методический центр» в январе 2016 года был организован и проведен городской семинар для учителей общеобразовательных организаций по теме «О семейном воспитании школьников в условиях кризиса семейной культуры в российском обществе» в рамках курса «Семьеведение». Лектор: Гульнара Рифкатовна Тарасова, тренер открытых программ по семейным и межличностным отношениям, психолог, педагог, коуч (г.Уфа). В работе семинара приняли участие 20 педагогов: психологи, заместители директоров по воспитательной работе, классные руководители 7-9-х классов.</t>
  </si>
  <si>
    <t>28-29 апреля 2016 года была проведена  VIII городская научно-практическая конференция по теме «Современные подходы к воспитанию: методические системы, технологии, педагогический опыт». Мероприятия в рамках конференции проводились на базах МБОУ СОШ №12, МБОУ СОШ №2, МАУ «Городской методический центр», МБУ ДО ЦДО, МБДОУ «Детский сад № 10 «Снежинка». В работе конференции приняли участие 525 человек.</t>
  </si>
  <si>
    <t>В период с 22 по 23 сентября 2016 года в городе Урай прошло традиционное педагогическое совещание в формате конференции  по теме «Образование ребёнка: как выбрать, кому доверить?». На базе МБОУ Гимназия встретились представители родительской общественности детских садов и школ города с экспертами образования для обсуждения главного вопроса: как выстроить образование ребенка, на что обращать внимание и кому доверять? В рамках Конференции для родителей организована работа клубов экспертов образования, которые провели Мария Миркес, кандидат филосовских наук, доцент Сибирского федерального университета (г. Красноярск); Сергей Медведчиков, директор Школы развития «НооГен» (г. Томск);  Алена Крюкова, директор гимназии № 47 (г. Екатеринбург); Сергей Аракелян, психолог, коуч ( г.Москва); Наталья Беккер, президент Фонда общественного развития «Мир без границ» (г. Москва);  Гульнара Тарасова, директор Регионального общественного движения поддержки и развития семьи «Семья» (г. Уфа); Константин Лавров, учитель математики школы «Унисон» (г.Санкт-Петербург); Артем Менумеров, кандидат психологических наук, школа «Унисон» (г.Санкт-Петербург).</t>
  </si>
  <si>
    <t>- по пункту 2.4. «Повышение квалификации педагогических работников и руководителей образовательных организаций»</t>
  </si>
  <si>
    <t>Местный бюджет: запланировано 150,0 тыс.руб. В связи с переносом сроков проведения мероприятий средства будут отработаны в октябре.</t>
  </si>
  <si>
    <t xml:space="preserve">В октябре 2016 года на базе МАУ «Городской методический центр» будут организованы курсы повышения квалификации по теме «Психология обучения и развития одаренных детей. Методика междисциплинарного обучения» («Влияние»). </t>
  </si>
  <si>
    <t>- по пункту 3.1. «Создание комфортных условий образовательного процесса, создание дополнительных мест для реализации образовательных программ, в том числе проведение капитальных ремонтов  в муниципальных образовательных организациях, благоустройство территорий, разработка ПСД и др.»</t>
  </si>
  <si>
    <t>Местный бюджет: запланировано 91 341,7 тыс.руб., профинансировано и кассовые расходы составили 39 145,2 тыс.руб. (или 100% от финансирования). Остальные средства будут отработаны в 4 квартале.</t>
  </si>
  <si>
    <t>МБУ ДО «ЦДО» - обследование технического состояния, фундаментов и надземных конструкций входной группы; проектные работы.</t>
  </si>
  <si>
    <t>МБОУ  Гимназия – обследование кровли.</t>
  </si>
  <si>
    <t>- по пункту 3.2. «Выполнение мероприятий по обеспечению  пожарной безопасности муниципальных образовательных организаций»</t>
  </si>
  <si>
    <t>Местный бюджет: запланировано 6 332,0 тыс.руб., профинансировано 6 043,8 тыс.руб., кассовые расходы составили 6043,6 тыс.руб. (или 100% от финансирования). Остальные средства будут отработаны в 4 квартале.</t>
  </si>
  <si>
    <t>МБОУ  Гимназия – замена системы пожарного водоснабжения; создание безберьерной среды для инвалидов; замена труб ГВС.</t>
  </si>
  <si>
    <t>МБОУ СОШ №2 – проведены испытания и измерения сопротивления изоляции проводов электрооборудования и электроустановок.</t>
  </si>
  <si>
    <t>МБОУ СОШ №5 - огнезащитная обработка чердачных помещений; ремонт потолка на путях эвакуации.</t>
  </si>
  <si>
    <t>МБОУ СОШ №6 - проведены испытания и измерения сопротивления изоляции проводов электрооборудования и электроустановок; огнезащитная обработка чердачных помещений.</t>
  </si>
  <si>
    <t>МБДОУ Детский сад № 10 - проведены испытания и измерения сопротивления изоляции проводов электрооборудования и электроустановок.</t>
  </si>
  <si>
    <t>МБДОУ Детский сад № 12 - огнезащитная обработка чердачных помещений; замена горючей отделки помещений (группы, коридоры, служебные помещения); ремонт прачечной.</t>
  </si>
  <si>
    <t>МБДОУ Детский сад № 14 - огнезащитная обработка чердачных помещений; проведены испытания и измерения сопротивления изоляции проводов электрооборудования и электроустановок; замена светильников аварийного освещения.</t>
  </si>
  <si>
    <t>МБДОУ Детский сад № 16 - замена горючей отделки помещений (группы).</t>
  </si>
  <si>
    <t>МБДОУ Детский сад № 19 - огнезащитная обработка чердачных помещений; ремонт потолка на путях эвакуации.</t>
  </si>
  <si>
    <t>МБДОУ Детский сад № 21 - замена горючей отделки помещений (спортзал, муз.зал); приобретение строительных материалов.</t>
  </si>
  <si>
    <t>МБУ ДО «ЦДО» - ремонт стен фойе и рекреаций 1-го этажа центрального здания; замена дверных блоков на путях эвакуации; ремонт учебных кабинетов.</t>
  </si>
  <si>
    <t>- по пункту 3.4. «Выполнение мероприятий по укреплению санитарно-эпидемиологической безопасности муниципальных образовательных организаций»</t>
  </si>
  <si>
    <t xml:space="preserve">Окружной бюджет: запланировано 890,1 тыс.руб., профинансировано и кассовые расходы составили 440,1 тыс.руб. (или 100% от финансирования). </t>
  </si>
  <si>
    <t>Местный бюджет: запланировано 15 081,6 тыс.руб., профинансировано 6 326,4 тыс.руб., кассовые расходы составили 6 272,9 тыс.руб. (или 99,2% от финансирования). Причины неисполнения:</t>
  </si>
  <si>
    <t>- экономия по результатам электронных торгов на проведение ремонтных работ в образовательных организациях.</t>
  </si>
  <si>
    <t>МБОУ СОШ №4 – ремонт лестницы; приобретение посудомоечной машины; ремонт холодильного оборудования.</t>
  </si>
  <si>
    <t xml:space="preserve">МБОУ СОШ №5 – ремонт помещений учебных кабинетов; ремонт системы водоотведения в помещении школьной мастерской; ремонт окон с установкой москитных сеток; замена подоконных досок на 2 и 3 этажах. </t>
  </si>
  <si>
    <t>МБОУ СОШ №6 - ремонт инженерных сетей в подвальном помещении (электрика, трубопровод); замена деревянных оконных блоков на ПВХ.</t>
  </si>
  <si>
    <t>МБОУ СОШ №12 – оборудование вентиляции в мастерской для мальчиков; ремонт санитарных комнат с заменой сантехбриборов и сетей водоснабжения.</t>
  </si>
  <si>
    <t>МБДОУ Детский сад № 6 – приобретение картофелечистки; змена дверного блока на пищеблоке.</t>
  </si>
  <si>
    <t>МБДОУ Детский сад № 8 – замена смесителей для детских умывальников; монтаж противоскользящих накладок на лестницах.</t>
  </si>
  <si>
    <t>МБДОУ Детский сад № 14 – замена 2-х секционных моечных ванн.</t>
  </si>
  <si>
    <t>МБДОУ Детский сад № 14 – ремонт крылец; замена кафельной плитки в туалетных комнатах групп (2,7,10).</t>
  </si>
  <si>
    <t>МБДОУ Детский сад № 21 – устройство по отводу паводковых и ливневых вод на территории детского сада; ремонт инженерных сетей; замена деревянных оконных блоков на ПВХ.</t>
  </si>
  <si>
    <t>МБУ СО «ЦДО» - замена смесителей.</t>
  </si>
  <si>
    <t>- по пункту 3.6. «Обеспечение комфортных условий для детей во время образовательного процесса (транспортные услуги, услуги по предоставлению метеоинформации и др.)»</t>
  </si>
  <si>
    <t>Местный бюджет: запланировано 100,0 тыс.руб., профинансировано и кассовые расходы составили 25,0 тыс.руб. (или 100% от финансирования). Остальные средства будут отработаны в 4 квартале.</t>
  </si>
  <si>
    <t>- по пункту 3.7. «Развитие образовательной среды  образовательных организаций»</t>
  </si>
  <si>
    <t>Окружной бюджет: запланировано 909,9 тыс.руб., профинансировано и кассовые расходы составили 659,9 тыс.руб. (или 100% от финансирования). Остальные средства будут отработаны в 4 квартале.</t>
  </si>
  <si>
    <t xml:space="preserve">Местный бюджет: запланировано, профинансировано и кассовые расходы составили 50,0 тыс.руб. (или 100% от финансирования). </t>
  </si>
  <si>
    <t>Приобретения МБУ ДО «Центр дополнительного образования» с целью реализации системы дополнительного образования в сфере научно-технического творчества, в том числе робототехники, легоконструирования.</t>
  </si>
  <si>
    <t>- по пункту 3.8. «Информатизация системы образования (защита персональных данных, создание локальных сетей в образовательных организациях, подключение к сети Интернет дошкольных организаций, предоставление электронных услуг образовательными организациями, приобретение компьютерной техники и др.)»</t>
  </si>
  <si>
    <t>Окружной бюджет: запланировано, профинансировано и кассовые расходы составили 50,0 тыс.руб. (или 100% от финансирования)..</t>
  </si>
  <si>
    <t>Местный бюджет: запланировано 489,0 тыс. руб., профинансировано 332,5 тыс.руб., кассовые расходы составили 330,3, тыс.руб. (или 99,3% от финансирования). Причины неисполнения:</t>
  </si>
  <si>
    <t>- экономия по фактически сложившимся расходам на смс-оповещение родителей учащихся;</t>
  </si>
  <si>
    <t>- экономия по приобретению устройства для подавления сотовой связи при проведении ГИА.</t>
  </si>
  <si>
    <t>- по пункту 3.9. «Организация предоставления учащимся муниципальных общеобразовательных организаций завтраков и обедов»</t>
  </si>
  <si>
    <t>Окружной бюджет: запланировано 58 999,4 тыс.руб., профинансировано 26 994,2 тыс. руб., кассовые расходы составили 26 751,6 тыс.руб. (или 99,1% от финансирования). Причины неисполнения:</t>
  </si>
  <si>
    <t>- экономия за счет дней, пропущенных учащимися по причине болезни.</t>
  </si>
  <si>
    <t xml:space="preserve">Местный бюджет: запланировано 2 781,1 тыс.руб., профинансировано и кассовые расходы составили 1 033,4 тыс.руб. (или 100% от финансирования). </t>
  </si>
  <si>
    <t>- по пункту 4.1. «Организация работы лагерей с дневным пребыванием детей»</t>
  </si>
  <si>
    <t>Окружной бюджет: запланировано 5 902,3 тыс.руб., профинансировано 5 062,3 тыс. руб., кассовые расходы составили 5 061,4 тыс.руб. (или 100% от финансирования). Остальные средства будут отработаны в 4 квартале.</t>
  </si>
  <si>
    <t>Местный бюджет: запланировано 3 377,2 тыс.руб., профинансировано 2 927,2 тыс.руб., кассовые расходы составили 2 927,1 тыс.руб. (или 100% от финансирования). Остальные средства будут отработаны в 4 квартале.</t>
  </si>
  <si>
    <t>На базе муниципального бюджетного учреждения дополнительного образования «Центр дополнительного образования» организована работа лагеря с дневным пребыванием детей «Планета детства». Охват детей в весенний и летний период составляет 1583 человека.</t>
  </si>
  <si>
    <t>- по пункту 4.2. «Организация выездного отдыха детей»</t>
  </si>
  <si>
    <t>Окружной бюджет: запланировано 6 975,4 тыс.руб., профинансировано 6 945,4 тыс.руб., кассовые расходы составили 6 937,4 тыс.руб. (или 99,9% от финансирования). Причины неисполнения:</t>
  </si>
  <si>
    <t>- по фактически сложившимся расходам на оплату проезда, проживание сопровождающих.</t>
  </si>
  <si>
    <t>Местный бюджет: запланировано 425,2 тыс.руб., профинансировано и кассовые расходы составили 379,3 тыс.руб. (или 100% от финансирования).</t>
  </si>
  <si>
    <t>В июне 2016 года был организован выезд детей в с.Курьи Свердловская области (37 детей) и «Витязь» Тюменской области (37 детей). В июле, августе 2016 года в с.Курьи (36 детей), Крым (37 детей). В июле был организован палаточный лагерь «Юрсил» с количеством детей 50 человек, палаточный лагерь «Пилигрим» - 40 человек.</t>
  </si>
  <si>
    <r>
      <t xml:space="preserve"> </t>
    </r>
    <r>
      <rPr>
        <b/>
        <i/>
        <sz val="12"/>
        <color theme="1"/>
        <rFont val="Times New Roman"/>
        <family val="1"/>
        <charset val="204"/>
      </rPr>
      <t>- по пункту 4.4. «Приобретение оборудования, инвентаря для лагерей с дневным пребыванием детей и малозатратными формами»</t>
    </r>
  </si>
  <si>
    <t xml:space="preserve">Местный бюджет: запланировано, профинансировано и кассовые расходы составили 344,2 тыс.руб. (или 100% от финансирования). </t>
  </si>
  <si>
    <t>- по пункту 4.5. «Организация и проведение мероприятий на базе автогородка»</t>
  </si>
  <si>
    <t>Местный бюджет: запланировано и профинансировано 150,0 тыс.руб., кассовые расходы составили 138,1 тыс.руб. (или 92,1% от финансирования). Причины неисполнения:</t>
  </si>
  <si>
    <t>- экономия по результатам торгов на приобретение оборудования для автогородка.</t>
  </si>
  <si>
    <t>- по пункту 4.6. «Функционирование и развитие поискового отряда «Патриот»</t>
  </si>
  <si>
    <t>Местный бюджет: запланировано и профинансировано 200,0 тыс.руб., кассовые расходы составили 161,2 тыс.руб. (или 80,6% от финансирования). Причины неисполнения:</t>
  </si>
  <si>
    <t>- по фактически сложившимся расходам на поездку поискового отряда в г. Белый Тверской области.</t>
  </si>
  <si>
    <t>- по пункту 4.8. «Организация сплавов, походов»</t>
  </si>
  <si>
    <t>Окружной бюджет: запланировано 297,2 тыс.руб., профинансировано и кассовые расходы составили 187,2 тыс.руб. (или 100% от финансирования). Остальные средства будут отработаны в 4 квартале.</t>
  </si>
  <si>
    <t>Местный бюджет: запланировано 241,1 тыс.руб., профинансировано и кассовые расходы составили 230,1 тыс.руб. (или 100% от финансирования). Остаток средств подлежит перераспределению на приобретение учебных расходов в рамках проведения мероприятий по организации каникулярного отдыха в период осенних каникул.</t>
  </si>
  <si>
    <t>На базе МБУ ДО «Центр дополнительного образования» осуществляет работу палаточный лагерь «Пилигрим» с выездом группы детей из 9-ти человек в Красноярский край, Ергаки.</t>
  </si>
  <si>
    <t>Заместитель начальника Управления                                                                     И.Ю. Грунина</t>
  </si>
  <si>
    <t>Исполняющий обязанности</t>
  </si>
  <si>
    <t>заместителя начальника Управления                                                                      Г.С. Ли</t>
  </si>
  <si>
    <t>Исполнитель: Невская И.Е., тел.2-32-00</t>
  </si>
  <si>
    <t>Не требует финансирования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</si>
  <si>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Урай», органы администрации города Урай</t>
  </si>
  <si>
    <t xml:space="preserve">Начальник Управления </t>
  </si>
  <si>
    <t>М.Н. Бусова</t>
  </si>
  <si>
    <t xml:space="preserve">Заместитель начальника Управления </t>
  </si>
  <si>
    <t>Ю.А. Чигинцева</t>
  </si>
  <si>
    <t xml:space="preserve">И.В. Хусаинова  </t>
  </si>
  <si>
    <t>Создание комфортных условий образовательного процесса, создание дополнительных мест для реализации образовательных программ, в том числе проведение капитальных ремонтов  в муниципальных образовательных организациях, благоустройство территорий, разработка ПСД и др. Реконструкция здания школы под инклюзивный детский сад</t>
  </si>
  <si>
    <t>14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</si>
  <si>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</si>
  <si>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Отчет о реализации  муниципальной программы "Развитие образования города Урай на 2014-2018 годы" за 1 квартал 2017 года</t>
  </si>
  <si>
    <t xml:space="preserve">Выплата компенсации части родительской платы за 1 квартал в соответствии с фактическими расходами </t>
  </si>
  <si>
    <t>Участие учащихся МБОУ Гимназия и МБОУ СОШ №4 в региональном этапе всероссийской олимпиады; участие в составе делегации ХМАО-Югры во Всероссийском форуме научной молодежи "Шаг в будущее" в г. Москва, участие в региональном этапе межрегионального конкурса обучающихся общеобразовательных организаций ХМАО-Югры "Ученик года-2017"</t>
  </si>
  <si>
    <t>Муниципальные общеобразовательные организации; муниципальное автономное учреждение города Урай «Городской методический центр»</t>
  </si>
  <si>
    <t>Муниципальные общеобразовательные организации; муниципальные организации дополнительного образования;муниципальное автономное учреждение города Урай «Городской методический центр»;муниципальные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центр».</t>
  </si>
  <si>
    <t>Обеспечение деятельности девяти дошкольных образовательных учреждений в части выполнения стандарта дошкольного образования  за 1 квартал</t>
  </si>
  <si>
    <t>Обеспечение деятельности девяти дошкольных образовательных учреждений в части содержания здания и прочих общехозяйственных расходов за 1 квартал</t>
  </si>
  <si>
    <t>Проведение городской спартакиады среди муниципальных образовательных организаций "Старты надежд"</t>
  </si>
  <si>
    <t>Проведение деловой игры "Лидер и его команда"</t>
  </si>
  <si>
    <t>Обеспечение деятельности и содержание закрытого детского автогородка на базе МБОУ СОШ №12 за 1 квартал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</si>
  <si>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1 квартал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</si>
  <si>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1 квартал</t>
  </si>
  <si>
    <t>Обеспечение деятельности организации дополнительного образования в части повышение оплаты труда в целях реализации указа Президента Российской Федерации от 7 мая 2012 года №597 за 1 квартал</t>
  </si>
  <si>
    <t>Обеспечение деятельности МБУ ДО "ЦДО" в части исполнения муниципального задания за 1 квартал</t>
  </si>
  <si>
    <t>Обеспечение деятельности МАУ "Городской методический центр" в части исполнения муниципального  задания за 1 квартал</t>
  </si>
  <si>
    <t xml:space="preserve">Осуществление деятельности по выплате компенсации части родительской платы (администрирование) за 1 квартал. </t>
  </si>
  <si>
    <t>Расходы по содержанию аппарата Управления образования за 1 квартал</t>
  </si>
  <si>
    <t>Проведение тестирования руководителя МБУ ДО "ЦДО"</t>
  </si>
  <si>
    <t xml:space="preserve">Предоставление электронных услуг образовательным организациям. </t>
  </si>
  <si>
    <t xml:space="preserve">Обеспечение учащихся шести общеобразовательных учреждений завтраками и обедами (льготная категория). </t>
  </si>
  <si>
    <t>Проведение строительно-технической экспертизы основных конструкций (несущих) с целью определения причин возникновения строительных дефектов и определение возможности дальнейшей эксплуатации здания МБОУ Гимназия имения А.И.Яковлева.</t>
  </si>
  <si>
    <t>Организация транпортных перевозок детей с целью посещения культурно-массовых учреждений. Предоставление метеоинформации.</t>
  </si>
  <si>
    <t>Отчет о достижении целевых показателей муниципальной программы "Развитие образования города Урай на 2014-2018 годы" за 1 квартал 2017 года</t>
  </si>
  <si>
    <t>Организация работы медицинского класса на базе МБОУ СОШ №4 и энергетического класаа на базе МБОУ СОШ №6</t>
  </si>
  <si>
    <t>Организация работы лагеря дневного пребывания детей в период весенних каникул.</t>
  </si>
  <si>
    <t>Проведение курсов повышения квалификации по теме "Технология обучения детей решению творческих задач как средство реализации ФГОС ДОО"</t>
  </si>
  <si>
    <t xml:space="preserve">Данный показатель будет увеличен после отчисления детей 7-ми летнего возраста из ДОО и зачисления младшего дошкольного возраста детей </t>
  </si>
  <si>
    <t>По состоянию на 01.04.2017 года данный показатель выполнен планово</t>
  </si>
  <si>
    <t xml:space="preserve">В 1 квартале проходит только Региональный этап Всероссийской олимпиады школьников, показатель будет увеличен. </t>
  </si>
  <si>
    <t>Показатель будет увеличен до конца года</t>
  </si>
  <si>
    <t>Данный показатель отражает данные по ведомсту " Образование", "Культура", "Спорт" и других организациях различной организационно-правовой формы м формы собственности, с учетом детей, посещающих 2 и более кружков (секций)</t>
  </si>
  <si>
    <t>Данный показатель будет увеличен, т.к. повышение квалификации проводится в течение года</t>
  </si>
  <si>
    <t>Данный показатель будет увеличен, т.к. аттестация педагогических работников осуществляется в теч. всего года по графику.</t>
  </si>
  <si>
    <t>заместителя Главы города Урай</t>
  </si>
  <si>
    <t>______________________М.Н. Бусова</t>
  </si>
  <si>
    <t>Участие специалиста в семинаре «Методическая работа в организациях отдыха и оздоровления детей» в городе Екатеринбурге</t>
  </si>
  <si>
    <t xml:space="preserve">Независимая оценка  качества работы образовательных организаций, в отношении которых Управление образования администрации города Урай осуществляет от имени администрации города Урай часть функций и полномочий учредителя. а проводится ежегодно в декабре автоматизировано через портал образовательной Интрасети города Урай. 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</si>
</sst>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?_р_._-;_-@_-"/>
    <numFmt numFmtId="169" formatCode="_-* #,##0.000_р_._-;\-* #,##0.000_р_._-;_-* &quot;-&quot;??_р_._-;_-@_-"/>
    <numFmt numFmtId="170" formatCode="0.000E+00"/>
    <numFmt numFmtId="171" formatCode="_-* #,##0.000_р_._-;\-* #,##0.000_р_._-;_-* &quot;-&quot;???_р_._-;_-@_-"/>
    <numFmt numFmtId="172" formatCode="0.0%"/>
    <numFmt numFmtId="173" formatCode="#,##0.000_ ;\-#,##0.000\ "/>
  </numFmts>
  <fonts count="3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v Roman"/>
    </font>
    <font>
      <b/>
      <i/>
      <sz val="12"/>
      <color theme="1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43" fontId="13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98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169" fontId="3" fillId="4" borderId="0" xfId="2" applyNumberFormat="1" applyFont="1" applyFill="1" applyAlignment="1">
      <alignment vertical="center"/>
    </xf>
    <xf numFmtId="169" fontId="3" fillId="4" borderId="0" xfId="2" applyNumberFormat="1" applyFont="1" applyFill="1" applyAlignment="1">
      <alignment horizontal="left" vertical="center"/>
    </xf>
    <xf numFmtId="169" fontId="3" fillId="4" borderId="0" xfId="2" applyNumberFormat="1" applyFont="1" applyFill="1" applyAlignment="1">
      <alignment horizontal="right" vertical="center"/>
    </xf>
    <xf numFmtId="169" fontId="17" fillId="4" borderId="0" xfId="2" applyNumberFormat="1" applyFont="1" applyFill="1"/>
    <xf numFmtId="169" fontId="17" fillId="4" borderId="0" xfId="2" applyNumberFormat="1" applyFont="1" applyFill="1" applyAlignment="1">
      <alignment horizontal="left"/>
    </xf>
    <xf numFmtId="169" fontId="17" fillId="4" borderId="0" xfId="2" applyNumberFormat="1" applyFont="1" applyFill="1" applyAlignment="1">
      <alignment horizontal="right" vertical="center"/>
    </xf>
    <xf numFmtId="169" fontId="20" fillId="4" borderId="0" xfId="2" applyNumberFormat="1" applyFont="1" applyFill="1"/>
    <xf numFmtId="169" fontId="3" fillId="4" borderId="0" xfId="2" applyNumberFormat="1" applyFont="1" applyFill="1" applyBorder="1" applyAlignment="1">
      <alignment horizontal="center" vertical="center"/>
    </xf>
    <xf numFmtId="169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69" fontId="3" fillId="4" borderId="1" xfId="2" applyNumberFormat="1" applyFont="1" applyFill="1" applyBorder="1" applyAlignment="1">
      <alignment horizontal="left" vertical="center"/>
    </xf>
    <xf numFmtId="169" fontId="3" fillId="4" borderId="4" xfId="2" applyNumberFormat="1" applyFont="1" applyFill="1" applyBorder="1" applyAlignment="1">
      <alignment horizontal="center" vertical="center"/>
    </xf>
    <xf numFmtId="169" fontId="3" fillId="4" borderId="5" xfId="2" applyNumberFormat="1" applyFont="1" applyFill="1" applyBorder="1" applyAlignment="1">
      <alignment horizontal="left" vertical="center"/>
    </xf>
    <xf numFmtId="169" fontId="3" fillId="4" borderId="5" xfId="2" applyNumberFormat="1" applyFont="1" applyFill="1" applyBorder="1" applyAlignment="1">
      <alignment horizontal="right" vertical="center"/>
    </xf>
    <xf numFmtId="169" fontId="3" fillId="4" borderId="0" xfId="2" applyNumberFormat="1" applyFont="1" applyFill="1" applyBorder="1" applyAlignment="1">
      <alignment horizontal="left" vertical="center"/>
    </xf>
    <xf numFmtId="169" fontId="3" fillId="4" borderId="0" xfId="2" applyNumberFormat="1" applyFont="1" applyFill="1" applyBorder="1" applyAlignment="1">
      <alignment horizontal="right" vertical="center"/>
    </xf>
    <xf numFmtId="169" fontId="3" fillId="4" borderId="0" xfId="2" applyNumberFormat="1" applyFont="1" applyFill="1" applyBorder="1" applyAlignment="1">
      <alignment vertical="center" wrapText="1"/>
    </xf>
    <xf numFmtId="169" fontId="20" fillId="4" borderId="0" xfId="2" applyNumberFormat="1" applyFont="1" applyFill="1" applyBorder="1" applyAlignment="1">
      <alignment vertical="center" wrapText="1"/>
    </xf>
    <xf numFmtId="169" fontId="20" fillId="4" borderId="0" xfId="2" applyNumberFormat="1" applyFont="1" applyFill="1" applyAlignment="1">
      <alignment vertical="center"/>
    </xf>
    <xf numFmtId="169" fontId="20" fillId="4" borderId="0" xfId="2" applyNumberFormat="1" applyFont="1" applyFill="1" applyAlignment="1">
      <alignment horizontal="left" vertical="center"/>
    </xf>
    <xf numFmtId="169" fontId="20" fillId="4" borderId="0" xfId="2" applyNumberFormat="1" applyFont="1" applyFill="1" applyAlignment="1">
      <alignment horizontal="right" vertical="center"/>
    </xf>
    <xf numFmtId="169" fontId="17" fillId="4" borderId="0" xfId="2" applyNumberFormat="1" applyFont="1" applyFill="1" applyBorder="1"/>
    <xf numFmtId="169" fontId="3" fillId="4" borderId="1" xfId="2" applyNumberFormat="1" applyFont="1" applyFill="1" applyBorder="1" applyAlignment="1">
      <alignment horizontal="center" vertical="center" wrapText="1"/>
    </xf>
    <xf numFmtId="169" fontId="3" fillId="4" borderId="5" xfId="2" applyNumberFormat="1" applyFont="1" applyFill="1" applyBorder="1" applyAlignment="1">
      <alignment horizontal="center" vertical="center"/>
    </xf>
    <xf numFmtId="169" fontId="3" fillId="4" borderId="0" xfId="2" applyNumberFormat="1" applyFont="1" applyFill="1"/>
    <xf numFmtId="169" fontId="3" fillId="4" borderId="0" xfId="2" applyNumberFormat="1" applyFont="1" applyFill="1" applyBorder="1"/>
    <xf numFmtId="164" fontId="1" fillId="4" borderId="1" xfId="0" applyNumberFormat="1" applyFont="1" applyFill="1" applyBorder="1" applyAlignment="1">
      <alignment horizontal="left" vertical="center" wrapText="1"/>
    </xf>
    <xf numFmtId="169" fontId="19" fillId="4" borderId="0" xfId="2" applyNumberFormat="1" applyFont="1" applyFill="1" applyBorder="1" applyAlignment="1">
      <alignment horizontal="left" vertical="center" wrapText="1"/>
    </xf>
    <xf numFmtId="169" fontId="3" fillId="0" borderId="0" xfId="2" applyNumberFormat="1" applyFont="1" applyFill="1" applyAlignment="1">
      <alignment horizontal="right" vertical="center"/>
    </xf>
    <xf numFmtId="169" fontId="3" fillId="0" borderId="0" xfId="2" applyNumberFormat="1" applyFont="1" applyFill="1" applyAlignment="1">
      <alignment vertical="center"/>
    </xf>
    <xf numFmtId="169" fontId="20" fillId="0" borderId="0" xfId="2" applyNumberFormat="1" applyFont="1" applyFill="1" applyAlignment="1">
      <alignment vertical="center"/>
    </xf>
    <xf numFmtId="169" fontId="20" fillId="0" borderId="0" xfId="2" applyNumberFormat="1" applyFont="1" applyFill="1"/>
    <xf numFmtId="169" fontId="20" fillId="0" borderId="0" xfId="2" applyNumberFormat="1" applyFont="1" applyFill="1" applyAlignment="1">
      <alignment horizontal="left"/>
    </xf>
    <xf numFmtId="16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9" fontId="3" fillId="0" borderId="5" xfId="2" applyNumberFormat="1" applyFont="1" applyFill="1" applyBorder="1" applyAlignment="1">
      <alignment horizontal="right" vertical="center"/>
    </xf>
    <xf numFmtId="169" fontId="3" fillId="0" borderId="5" xfId="2" applyNumberFormat="1" applyFont="1" applyFill="1" applyBorder="1" applyAlignment="1">
      <alignment horizontal="right" vertical="center" wrapText="1"/>
    </xf>
    <xf numFmtId="169" fontId="3" fillId="0" borderId="0" xfId="2" applyNumberFormat="1" applyFont="1" applyFill="1" applyBorder="1" applyAlignment="1">
      <alignment horizontal="right" vertical="center"/>
    </xf>
    <xf numFmtId="169" fontId="20" fillId="0" borderId="0" xfId="2" applyNumberFormat="1" applyFont="1" applyFill="1" applyAlignment="1">
      <alignment horizontal="right" vertical="center"/>
    </xf>
    <xf numFmtId="169" fontId="17" fillId="0" borderId="0" xfId="2" applyNumberFormat="1" applyFont="1" applyFill="1" applyAlignment="1">
      <alignment vertical="center"/>
    </xf>
    <xf numFmtId="169" fontId="17" fillId="0" borderId="0" xfId="2" applyNumberFormat="1" applyFont="1" applyFill="1" applyAlignment="1">
      <alignment horizontal="right" vertical="center"/>
    </xf>
    <xf numFmtId="169" fontId="19" fillId="0" borderId="0" xfId="2" applyNumberFormat="1" applyFont="1" applyFill="1" applyAlignment="1">
      <alignment vertical="center"/>
    </xf>
    <xf numFmtId="169" fontId="21" fillId="0" borderId="0" xfId="2" applyNumberFormat="1" applyFont="1" applyFill="1" applyAlignment="1"/>
    <xf numFmtId="169" fontId="20" fillId="0" borderId="0" xfId="2" applyNumberFormat="1" applyFont="1" applyFill="1" applyAlignment="1">
      <alignment horizontal="right"/>
    </xf>
    <xf numFmtId="169" fontId="20" fillId="0" borderId="0" xfId="2" applyNumberFormat="1" applyFont="1" applyFill="1" applyBorder="1" applyAlignment="1">
      <alignment horizontal="left"/>
    </xf>
    <xf numFmtId="169" fontId="20" fillId="0" borderId="0" xfId="2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left" vertical="center" wrapText="1"/>
    </xf>
    <xf numFmtId="169" fontId="23" fillId="0" borderId="0" xfId="2" applyNumberFormat="1" applyFont="1" applyFill="1" applyAlignment="1">
      <alignment horizontal="right"/>
    </xf>
    <xf numFmtId="0" fontId="20" fillId="4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/>
    </xf>
    <xf numFmtId="169" fontId="20" fillId="4" borderId="0" xfId="2" applyNumberFormat="1" applyFont="1" applyFill="1" applyBorder="1" applyAlignment="1">
      <alignment horizontal="left" vertical="center" wrapText="1"/>
    </xf>
    <xf numFmtId="169" fontId="17" fillId="4" borderId="5" xfId="2" applyNumberFormat="1" applyFont="1" applyFill="1" applyBorder="1" applyAlignment="1">
      <alignment horizontal="left"/>
    </xf>
    <xf numFmtId="169" fontId="20" fillId="4" borderId="0" xfId="2" applyNumberFormat="1" applyFont="1" applyFill="1" applyAlignment="1">
      <alignment horizontal="left"/>
    </xf>
    <xf numFmtId="169" fontId="1" fillId="4" borderId="1" xfId="2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169" fontId="20" fillId="4" borderId="1" xfId="2" applyNumberFormat="1" applyFont="1" applyFill="1" applyBorder="1" applyAlignment="1">
      <alignment horizontal="left" vertical="center" wrapText="1"/>
    </xf>
    <xf numFmtId="172" fontId="20" fillId="0" borderId="1" xfId="3" applyNumberFormat="1" applyFont="1" applyFill="1" applyBorder="1" applyAlignment="1">
      <alignment horizontal="right" vertical="center" wrapText="1"/>
    </xf>
    <xf numFmtId="172" fontId="20" fillId="0" borderId="4" xfId="3" applyNumberFormat="1" applyFont="1" applyFill="1" applyBorder="1" applyAlignment="1">
      <alignment horizontal="right" vertical="center" wrapText="1"/>
    </xf>
    <xf numFmtId="169" fontId="25" fillId="4" borderId="1" xfId="2" applyNumberFormat="1" applyFont="1" applyFill="1" applyBorder="1" applyAlignment="1">
      <alignment horizontal="center" vertical="center" wrapText="1"/>
    </xf>
    <xf numFmtId="164" fontId="25" fillId="4" borderId="4" xfId="0" applyNumberFormat="1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/>
    </xf>
    <xf numFmtId="169" fontId="25" fillId="4" borderId="1" xfId="2" applyNumberFormat="1" applyFont="1" applyFill="1" applyBorder="1" applyAlignment="1">
      <alignment vertical="top" wrapText="1"/>
    </xf>
    <xf numFmtId="169" fontId="25" fillId="4" borderId="1" xfId="2" applyNumberFormat="1" applyFont="1" applyFill="1" applyBorder="1" applyAlignment="1" applyProtection="1">
      <alignment horizontal="left" vertical="center" wrapText="1"/>
      <protection locked="0"/>
    </xf>
    <xf numFmtId="172" fontId="25" fillId="0" borderId="4" xfId="3" applyNumberFormat="1" applyFont="1" applyFill="1" applyBorder="1" applyAlignment="1">
      <alignment horizontal="right" vertical="center" wrapText="1"/>
    </xf>
    <xf numFmtId="169" fontId="20" fillId="4" borderId="1" xfId="2" applyNumberFormat="1" applyFont="1" applyFill="1" applyBorder="1" applyAlignment="1">
      <alignment horizontal="center" vertical="center" wrapText="1"/>
    </xf>
    <xf numFmtId="169" fontId="20" fillId="4" borderId="1" xfId="2" applyNumberFormat="1" applyFont="1" applyFill="1" applyBorder="1" applyAlignment="1">
      <alignment vertical="top" wrapText="1"/>
    </xf>
    <xf numFmtId="171" fontId="20" fillId="4" borderId="0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top" wrapText="1"/>
    </xf>
    <xf numFmtId="169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169" fontId="25" fillId="4" borderId="1" xfId="2" applyNumberFormat="1" applyFont="1" applyFill="1" applyBorder="1" applyAlignment="1">
      <alignment horizontal="left" vertical="center" wrapText="1"/>
    </xf>
    <xf numFmtId="169" fontId="23" fillId="0" borderId="0" xfId="2" applyNumberFormat="1" applyFont="1" applyFill="1" applyBorder="1" applyAlignment="1">
      <alignment horizontal="right"/>
    </xf>
    <xf numFmtId="169" fontId="20" fillId="4" borderId="10" xfId="2" applyNumberFormat="1" applyFont="1" applyFill="1" applyBorder="1" applyAlignment="1">
      <alignment vertical="center" wrapText="1"/>
    </xf>
    <xf numFmtId="169" fontId="20" fillId="4" borderId="10" xfId="2" applyNumberFormat="1" applyFont="1" applyFill="1" applyBorder="1" applyAlignment="1" applyProtection="1">
      <alignment horizontal="center" vertical="center" wrapText="1"/>
      <protection locked="0"/>
    </xf>
    <xf numFmtId="169" fontId="20" fillId="4" borderId="10" xfId="2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justify" vertical="top" wrapText="1"/>
    </xf>
    <xf numFmtId="0" fontId="20" fillId="0" borderId="4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169" fontId="17" fillId="4" borderId="0" xfId="2" applyNumberFormat="1" applyFont="1" applyFill="1" applyBorder="1" applyAlignment="1">
      <alignment horizontal="right" vertical="center"/>
    </xf>
    <xf numFmtId="172" fontId="20" fillId="4" borderId="4" xfId="3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6" fillId="0" borderId="0" xfId="0" applyFont="1"/>
    <xf numFmtId="169" fontId="17" fillId="4" borderId="7" xfId="2" applyNumberFormat="1" applyFont="1" applyFill="1" applyBorder="1" applyAlignment="1">
      <alignment horizontal="left"/>
    </xf>
    <xf numFmtId="169" fontId="20" fillId="4" borderId="0" xfId="2" applyNumberFormat="1" applyFont="1" applyFill="1" applyBorder="1" applyAlignment="1">
      <alignment horizontal="right" vertical="center"/>
    </xf>
    <xf numFmtId="169" fontId="20" fillId="4" borderId="10" xfId="2" applyNumberFormat="1" applyFont="1" applyFill="1" applyBorder="1" applyAlignment="1">
      <alignment horizontal="center" vertical="center" wrapText="1"/>
    </xf>
    <xf numFmtId="168" fontId="20" fillId="4" borderId="1" xfId="2" applyNumberFormat="1" applyFont="1" applyFill="1" applyBorder="1" applyAlignment="1">
      <alignment horizontal="right" vertical="center" wrapText="1"/>
    </xf>
    <xf numFmtId="168" fontId="20" fillId="0" borderId="1" xfId="2" applyNumberFormat="1" applyFont="1" applyFill="1" applyBorder="1" applyAlignment="1">
      <alignment horizontal="right" vertical="center" wrapText="1"/>
    </xf>
    <xf numFmtId="168" fontId="25" fillId="4" borderId="1" xfId="2" applyNumberFormat="1" applyFont="1" applyFill="1" applyBorder="1" applyAlignment="1">
      <alignment horizontal="right" vertical="center" wrapText="1"/>
    </xf>
    <xf numFmtId="169" fontId="20" fillId="4" borderId="10" xfId="2" applyNumberFormat="1" applyFont="1" applyFill="1" applyBorder="1" applyAlignment="1" applyProtection="1">
      <alignment horizontal="left" vertical="center" wrapText="1"/>
      <protection locked="0"/>
    </xf>
    <xf numFmtId="0" fontId="20" fillId="4" borderId="10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49" fontId="3" fillId="4" borderId="1" xfId="2" applyNumberFormat="1" applyFont="1" applyFill="1" applyBorder="1" applyAlignment="1">
      <alignment horizontal="center" vertical="center" wrapText="1"/>
    </xf>
    <xf numFmtId="169" fontId="28" fillId="4" borderId="1" xfId="2" applyNumberFormat="1" applyFont="1" applyFill="1" applyBorder="1" applyAlignment="1">
      <alignment vertical="top" wrapText="1"/>
    </xf>
    <xf numFmtId="168" fontId="20" fillId="0" borderId="1" xfId="2" applyNumberFormat="1" applyFont="1" applyBorder="1" applyAlignment="1">
      <alignment horizontal="center" vertical="top" wrapText="1"/>
    </xf>
    <xf numFmtId="168" fontId="20" fillId="4" borderId="2" xfId="2" applyNumberFormat="1" applyFont="1" applyFill="1" applyBorder="1" applyAlignment="1">
      <alignment vertical="top"/>
    </xf>
    <xf numFmtId="168" fontId="20" fillId="4" borderId="1" xfId="2" applyNumberFormat="1" applyFont="1" applyFill="1" applyBorder="1" applyAlignment="1">
      <alignment horizontal="center" vertical="top"/>
    </xf>
    <xf numFmtId="168" fontId="20" fillId="4" borderId="1" xfId="2" applyNumberFormat="1" applyFont="1" applyFill="1" applyBorder="1" applyAlignment="1">
      <alignment horizontal="center" vertical="top" wrapText="1"/>
    </xf>
    <xf numFmtId="168" fontId="20" fillId="4" borderId="1" xfId="2" applyNumberFormat="1" applyFont="1" applyFill="1" applyBorder="1" applyAlignment="1">
      <alignment vertical="top"/>
    </xf>
    <xf numFmtId="168" fontId="3" fillId="4" borderId="1" xfId="2" applyNumberFormat="1" applyFont="1" applyFill="1" applyBorder="1" applyAlignment="1">
      <alignment vertical="top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5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5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9" fontId="24" fillId="4" borderId="0" xfId="2" applyNumberFormat="1" applyFont="1" applyFill="1" applyAlignment="1">
      <alignment horizontal="center" vertical="center" wrapText="1"/>
    </xf>
    <xf numFmtId="169" fontId="24" fillId="4" borderId="7" xfId="2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169" fontId="20" fillId="4" borderId="1" xfId="2" applyNumberFormat="1" applyFont="1" applyFill="1" applyBorder="1" applyAlignment="1">
      <alignment horizontal="center" vertical="center" wrapText="1"/>
    </xf>
    <xf numFmtId="169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169" fontId="20" fillId="4" borderId="10" xfId="2" applyNumberFormat="1" applyFont="1" applyFill="1" applyBorder="1" applyAlignment="1">
      <alignment horizontal="center" vertical="center" wrapText="1"/>
    </xf>
    <xf numFmtId="169" fontId="20" fillId="4" borderId="8" xfId="2" applyNumberFormat="1" applyFont="1" applyFill="1" applyBorder="1" applyAlignment="1">
      <alignment horizontal="center" vertical="center" wrapText="1"/>
    </xf>
    <xf numFmtId="169" fontId="20" fillId="4" borderId="6" xfId="2" applyNumberFormat="1" applyFont="1" applyFill="1" applyBorder="1" applyAlignment="1">
      <alignment horizontal="center" vertical="center" wrapText="1"/>
    </xf>
    <xf numFmtId="169" fontId="3" fillId="4" borderId="10" xfId="2" applyNumberFormat="1" applyFont="1" applyFill="1" applyBorder="1" applyAlignment="1">
      <alignment horizontal="center" vertical="center" wrapText="1"/>
    </xf>
    <xf numFmtId="169" fontId="3" fillId="4" borderId="6" xfId="2" applyNumberFormat="1" applyFont="1" applyFill="1" applyBorder="1" applyAlignment="1">
      <alignment horizontal="center" vertical="center" wrapText="1"/>
    </xf>
    <xf numFmtId="164" fontId="20" fillId="4" borderId="10" xfId="0" applyNumberFormat="1" applyFont="1" applyFill="1" applyBorder="1" applyAlignment="1">
      <alignment horizontal="center" vertical="center" wrapText="1"/>
    </xf>
    <xf numFmtId="164" fontId="20" fillId="4" borderId="8" xfId="0" applyNumberFormat="1" applyFont="1" applyFill="1" applyBorder="1" applyAlignment="1">
      <alignment horizontal="center" vertical="center" wrapText="1"/>
    </xf>
    <xf numFmtId="164" fontId="20" fillId="4" borderId="6" xfId="0" applyNumberFormat="1" applyFont="1" applyFill="1" applyBorder="1" applyAlignment="1">
      <alignment horizontal="center" vertical="center" wrapText="1"/>
    </xf>
    <xf numFmtId="169" fontId="3" fillId="4" borderId="1" xfId="2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left" vertical="center" wrapText="1"/>
    </xf>
    <xf numFmtId="169" fontId="20" fillId="4" borderId="10" xfId="2" applyNumberFormat="1" applyFont="1" applyFill="1" applyBorder="1" applyAlignment="1" applyProtection="1">
      <alignment horizontal="left" vertical="center" wrapText="1"/>
      <protection locked="0"/>
    </xf>
    <xf numFmtId="169" fontId="20" fillId="4" borderId="8" xfId="2" applyNumberFormat="1" applyFont="1" applyFill="1" applyBorder="1" applyAlignment="1" applyProtection="1">
      <alignment horizontal="left" vertical="center" wrapText="1"/>
      <protection locked="0"/>
    </xf>
    <xf numFmtId="169" fontId="20" fillId="4" borderId="6" xfId="2" applyNumberFormat="1" applyFont="1" applyFill="1" applyBorder="1" applyAlignment="1" applyProtection="1">
      <alignment horizontal="left" vertical="center" wrapText="1"/>
      <protection locked="0"/>
    </xf>
    <xf numFmtId="0" fontId="20" fillId="4" borderId="10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169" fontId="25" fillId="4" borderId="10" xfId="2" applyNumberFormat="1" applyFont="1" applyFill="1" applyBorder="1" applyAlignment="1">
      <alignment horizontal="center" vertical="center"/>
    </xf>
    <xf numFmtId="169" fontId="25" fillId="4" borderId="8" xfId="2" applyNumberFormat="1" applyFont="1" applyFill="1" applyBorder="1" applyAlignment="1">
      <alignment horizontal="center" vertical="center"/>
    </xf>
    <xf numFmtId="169" fontId="25" fillId="4" borderId="6" xfId="2" applyNumberFormat="1" applyFont="1" applyFill="1" applyBorder="1" applyAlignment="1">
      <alignment horizontal="center" vertical="center"/>
    </xf>
    <xf numFmtId="170" fontId="20" fillId="4" borderId="10" xfId="2" applyNumberFormat="1" applyFont="1" applyFill="1" applyBorder="1" applyAlignment="1" applyProtection="1">
      <alignment horizontal="left" vertical="center" wrapText="1"/>
      <protection locked="0"/>
    </xf>
    <xf numFmtId="170" fontId="20" fillId="4" borderId="8" xfId="2" applyNumberFormat="1" applyFont="1" applyFill="1" applyBorder="1" applyAlignment="1" applyProtection="1">
      <alignment horizontal="left" vertical="center" wrapText="1"/>
      <protection locked="0"/>
    </xf>
    <xf numFmtId="170" fontId="20" fillId="4" borderId="6" xfId="2" applyNumberFormat="1" applyFont="1" applyFill="1" applyBorder="1" applyAlignment="1" applyProtection="1">
      <alignment horizontal="left" vertical="center" wrapText="1"/>
      <protection locked="0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70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170" fontId="20" fillId="0" borderId="1" xfId="2" applyNumberFormat="1" applyFont="1" applyFill="1" applyBorder="1" applyAlignment="1" applyProtection="1">
      <alignment horizontal="left" vertical="center" wrapText="1"/>
      <protection locked="0"/>
    </xf>
    <xf numFmtId="169" fontId="20" fillId="4" borderId="0" xfId="2" applyNumberFormat="1" applyFont="1" applyFill="1" applyAlignment="1">
      <alignment vertical="center" wrapText="1"/>
    </xf>
    <xf numFmtId="169" fontId="21" fillId="4" borderId="0" xfId="2" applyNumberFormat="1" applyFont="1" applyFill="1" applyAlignment="1"/>
    <xf numFmtId="169" fontId="20" fillId="4" borderId="0" xfId="2" applyNumberFormat="1" applyFont="1" applyFill="1" applyBorder="1" applyAlignment="1">
      <alignment horizontal="left" vertical="center" wrapText="1"/>
    </xf>
    <xf numFmtId="169" fontId="19" fillId="4" borderId="0" xfId="2" applyNumberFormat="1" applyFont="1" applyFill="1" applyBorder="1" applyAlignment="1">
      <alignment horizontal="left" vertical="center" wrapText="1"/>
    </xf>
    <xf numFmtId="173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0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169" fontId="25" fillId="4" borderId="1" xfId="2" applyNumberFormat="1" applyFont="1" applyFill="1" applyBorder="1" applyAlignment="1">
      <alignment horizontal="left" vertical="center"/>
    </xf>
    <xf numFmtId="164" fontId="20" fillId="4" borderId="10" xfId="0" applyNumberFormat="1" applyFont="1" applyFill="1" applyBorder="1" applyAlignment="1">
      <alignment horizontal="left" vertical="center" wrapText="1"/>
    </xf>
    <xf numFmtId="164" fontId="20" fillId="4" borderId="8" xfId="0" applyNumberFormat="1" applyFont="1" applyFill="1" applyBorder="1" applyAlignment="1">
      <alignment horizontal="left" vertical="center" wrapText="1"/>
    </xf>
    <xf numFmtId="164" fontId="20" fillId="4" borderId="6" xfId="0" applyNumberFormat="1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9" fontId="26" fillId="4" borderId="0" xfId="2" applyNumberFormat="1" applyFont="1" applyFill="1" applyAlignment="1">
      <alignment horizontal="center" vertical="center" wrapText="1"/>
    </xf>
    <xf numFmtId="169" fontId="26" fillId="4" borderId="7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2">
    <dxf>
      <fill>
        <patternFill>
          <bgColor theme="4" tint="0.79998168889431442"/>
        </patternFill>
      </fill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16" t="s">
        <v>39</v>
      </c>
      <c r="B1" s="217"/>
      <c r="C1" s="218" t="s">
        <v>40</v>
      </c>
      <c r="D1" s="210" t="s">
        <v>45</v>
      </c>
      <c r="E1" s="211"/>
      <c r="F1" s="212"/>
      <c r="G1" s="210" t="s">
        <v>17</v>
      </c>
      <c r="H1" s="211"/>
      <c r="I1" s="212"/>
      <c r="J1" s="210" t="s">
        <v>18</v>
      </c>
      <c r="K1" s="211"/>
      <c r="L1" s="212"/>
      <c r="M1" s="210" t="s">
        <v>22</v>
      </c>
      <c r="N1" s="211"/>
      <c r="O1" s="212"/>
      <c r="P1" s="213" t="s">
        <v>23</v>
      </c>
      <c r="Q1" s="214"/>
      <c r="R1" s="210" t="s">
        <v>24</v>
      </c>
      <c r="S1" s="211"/>
      <c r="T1" s="212"/>
      <c r="U1" s="210" t="s">
        <v>25</v>
      </c>
      <c r="V1" s="211"/>
      <c r="W1" s="212"/>
      <c r="X1" s="213" t="s">
        <v>26</v>
      </c>
      <c r="Y1" s="215"/>
      <c r="Z1" s="214"/>
      <c r="AA1" s="213" t="s">
        <v>27</v>
      </c>
      <c r="AB1" s="214"/>
      <c r="AC1" s="210" t="s">
        <v>28</v>
      </c>
      <c r="AD1" s="211"/>
      <c r="AE1" s="212"/>
      <c r="AF1" s="210" t="s">
        <v>29</v>
      </c>
      <c r="AG1" s="211"/>
      <c r="AH1" s="212"/>
      <c r="AI1" s="210" t="s">
        <v>30</v>
      </c>
      <c r="AJ1" s="211"/>
      <c r="AK1" s="212"/>
      <c r="AL1" s="213" t="s">
        <v>31</v>
      </c>
      <c r="AM1" s="214"/>
      <c r="AN1" s="210" t="s">
        <v>32</v>
      </c>
      <c r="AO1" s="211"/>
      <c r="AP1" s="212"/>
      <c r="AQ1" s="210" t="s">
        <v>33</v>
      </c>
      <c r="AR1" s="211"/>
      <c r="AS1" s="212"/>
      <c r="AT1" s="210" t="s">
        <v>34</v>
      </c>
      <c r="AU1" s="211"/>
      <c r="AV1" s="212"/>
    </row>
    <row r="2" spans="1:48" ht="39" customHeight="1">
      <c r="A2" s="217"/>
      <c r="B2" s="217"/>
      <c r="C2" s="21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18" t="s">
        <v>83</v>
      </c>
      <c r="B3" s="218"/>
      <c r="C3" s="4" t="s">
        <v>35</v>
      </c>
      <c r="D3" s="11">
        <f>'таблица 1'!E141</f>
        <v>1018664.2000000002</v>
      </c>
      <c r="E3" s="11" t="e">
        <f>'таблица 1'!#REF!</f>
        <v>#REF!</v>
      </c>
      <c r="F3" s="11" t="e">
        <f>'таблица 1'!#REF!</f>
        <v>#REF!</v>
      </c>
      <c r="G3" s="11" t="e">
        <f>'таблица 1'!#REF!</f>
        <v>#REF!</v>
      </c>
      <c r="H3" s="11" t="e">
        <f>'таблица 1'!#REF!</f>
        <v>#REF!</v>
      </c>
      <c r="I3" s="11" t="e">
        <f>'таблица 1'!#REF!</f>
        <v>#REF!</v>
      </c>
      <c r="J3" s="11" t="e">
        <f>'таблица 1'!#REF!</f>
        <v>#REF!</v>
      </c>
      <c r="K3" s="11" t="e">
        <f>'таблица 1'!#REF!</f>
        <v>#REF!</v>
      </c>
      <c r="L3" s="11" t="e">
        <f>'таблица 1'!#REF!</f>
        <v>#REF!</v>
      </c>
      <c r="M3" s="11" t="e">
        <f>'таблица 1'!#REF!</f>
        <v>#REF!</v>
      </c>
      <c r="N3" s="11" t="e">
        <f>'таблица 1'!#REF!</f>
        <v>#REF!</v>
      </c>
      <c r="O3" s="11" t="e">
        <f>'таблица 1'!#REF!</f>
        <v>#REF!</v>
      </c>
      <c r="P3" s="11" t="e">
        <f>'таблица 1'!#REF!</f>
        <v>#REF!</v>
      </c>
      <c r="Q3" s="11" t="e">
        <f>'таблица 1'!#REF!</f>
        <v>#REF!</v>
      </c>
      <c r="R3" s="11" t="e">
        <f>'таблица 1'!#REF!</f>
        <v>#REF!</v>
      </c>
      <c r="S3" s="11" t="e">
        <f>'таблица 1'!#REF!</f>
        <v>#REF!</v>
      </c>
      <c r="T3" s="11" t="e">
        <f>'таблица 1'!#REF!</f>
        <v>#REF!</v>
      </c>
      <c r="U3" s="11" t="e">
        <f>'таблица 1'!#REF!</f>
        <v>#REF!</v>
      </c>
      <c r="V3" s="11" t="e">
        <f>'таблица 1'!#REF!</f>
        <v>#REF!</v>
      </c>
      <c r="W3" s="11" t="e">
        <f>'таблица 1'!#REF!</f>
        <v>#REF!</v>
      </c>
      <c r="X3" s="11" t="e">
        <f>'таблица 1'!#REF!</f>
        <v>#REF!</v>
      </c>
      <c r="Y3" s="11" t="e">
        <f>'таблица 1'!#REF!</f>
        <v>#REF!</v>
      </c>
      <c r="Z3" s="11" t="e">
        <f>'таблица 1'!#REF!</f>
        <v>#REF!</v>
      </c>
      <c r="AA3" s="11" t="e">
        <f>'таблица 1'!#REF!</f>
        <v>#REF!</v>
      </c>
      <c r="AB3" s="11" t="e">
        <f>'таблица 1'!#REF!</f>
        <v>#REF!</v>
      </c>
      <c r="AC3" s="11" t="e">
        <f>'таблица 1'!#REF!</f>
        <v>#REF!</v>
      </c>
      <c r="AD3" s="11" t="e">
        <f>'таблица 1'!#REF!</f>
        <v>#REF!</v>
      </c>
      <c r="AE3" s="11" t="e">
        <f>'таблица 1'!#REF!</f>
        <v>#REF!</v>
      </c>
      <c r="AF3" s="11" t="e">
        <f>'таблица 1'!#REF!</f>
        <v>#REF!</v>
      </c>
      <c r="AG3" s="11" t="e">
        <f>'таблица 1'!#REF!</f>
        <v>#REF!</v>
      </c>
      <c r="AH3" s="11" t="e">
        <f>'таблица 1'!#REF!</f>
        <v>#REF!</v>
      </c>
      <c r="AI3" s="11" t="e">
        <f>'таблица 1'!#REF!</f>
        <v>#REF!</v>
      </c>
      <c r="AJ3" s="11" t="e">
        <f>'таблица 1'!#REF!</f>
        <v>#REF!</v>
      </c>
      <c r="AK3" s="11" t="e">
        <f>'таблица 1'!#REF!</f>
        <v>#REF!</v>
      </c>
      <c r="AL3" s="11" t="e">
        <f>'таблица 1'!#REF!</f>
        <v>#REF!</v>
      </c>
      <c r="AM3" s="11" t="e">
        <f>'таблица 1'!#REF!</f>
        <v>#REF!</v>
      </c>
      <c r="AN3" s="11" t="e">
        <f>'таблица 1'!#REF!</f>
        <v>#REF!</v>
      </c>
      <c r="AO3" s="11" t="e">
        <f>'таблица 1'!#REF!</f>
        <v>#REF!</v>
      </c>
      <c r="AP3" s="11" t="e">
        <f>'таблица 1'!#REF!</f>
        <v>#REF!</v>
      </c>
      <c r="AQ3" s="11" t="e">
        <f>'таблица 1'!#REF!</f>
        <v>#REF!</v>
      </c>
      <c r="AR3" s="11" t="e">
        <f>'таблица 1'!#REF!</f>
        <v>#REF!</v>
      </c>
      <c r="AS3" s="11" t="e">
        <f>'таблица 1'!#REF!</f>
        <v>#REF!</v>
      </c>
      <c r="AT3" s="11" t="e">
        <f>'таблица 1'!#REF!</f>
        <v>#REF!</v>
      </c>
      <c r="AU3" s="11" t="e">
        <f>'таблица 1'!#REF!</f>
        <v>#REF!</v>
      </c>
      <c r="AV3" s="11" t="e">
        <f>'таблица 1'!#REF!</f>
        <v>#REF!</v>
      </c>
    </row>
    <row r="4" spans="1:48">
      <c r="A4" s="218"/>
      <c r="B4" s="21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18"/>
      <c r="B5" s="218"/>
      <c r="C5" s="8" t="s">
        <v>37</v>
      </c>
      <c r="D5" s="9" t="e">
        <f>'таблица 1'!#REF!</f>
        <v>#REF!</v>
      </c>
      <c r="E5" s="9" t="e">
        <f>'таблица 1'!#REF!</f>
        <v>#REF!</v>
      </c>
      <c r="F5" s="9" t="e">
        <f>'таблица 1'!#REF!</f>
        <v>#REF!</v>
      </c>
      <c r="G5" s="9" t="e">
        <f>'таблица 1'!#REF!</f>
        <v>#REF!</v>
      </c>
      <c r="H5" s="9" t="e">
        <f>'таблица 1'!#REF!</f>
        <v>#REF!</v>
      </c>
      <c r="I5" s="9" t="e">
        <f>'таблица 1'!#REF!</f>
        <v>#REF!</v>
      </c>
      <c r="J5" s="9" t="e">
        <f>'таблица 1'!#REF!</f>
        <v>#REF!</v>
      </c>
      <c r="K5" s="9" t="e">
        <f>'таблица 1'!#REF!</f>
        <v>#REF!</v>
      </c>
      <c r="L5" s="9" t="e">
        <f>'таблица 1'!#REF!</f>
        <v>#REF!</v>
      </c>
      <c r="M5" s="9" t="e">
        <f>'таблица 1'!#REF!</f>
        <v>#REF!</v>
      </c>
      <c r="N5" s="9" t="e">
        <f>'таблица 1'!#REF!</f>
        <v>#REF!</v>
      </c>
      <c r="O5" s="9" t="e">
        <f>'таблица 1'!#REF!</f>
        <v>#REF!</v>
      </c>
      <c r="P5" s="9" t="e">
        <f>'таблица 1'!#REF!</f>
        <v>#REF!</v>
      </c>
      <c r="Q5" s="9" t="e">
        <f>'таблица 1'!#REF!</f>
        <v>#REF!</v>
      </c>
      <c r="R5" s="9" t="e">
        <f>'таблица 1'!#REF!</f>
        <v>#REF!</v>
      </c>
      <c r="S5" s="9" t="e">
        <f>'таблица 1'!#REF!</f>
        <v>#REF!</v>
      </c>
      <c r="T5" s="9" t="e">
        <f>'таблица 1'!#REF!</f>
        <v>#REF!</v>
      </c>
      <c r="U5" s="9" t="e">
        <f>'таблица 1'!#REF!</f>
        <v>#REF!</v>
      </c>
      <c r="V5" s="9" t="e">
        <f>'таблица 1'!#REF!</f>
        <v>#REF!</v>
      </c>
      <c r="W5" s="9" t="e">
        <f>'таблица 1'!#REF!</f>
        <v>#REF!</v>
      </c>
      <c r="X5" s="9" t="e">
        <f>'таблица 1'!#REF!</f>
        <v>#REF!</v>
      </c>
      <c r="Y5" s="9" t="e">
        <f>'таблица 1'!#REF!</f>
        <v>#REF!</v>
      </c>
      <c r="Z5" s="9" t="e">
        <f>'таблица 1'!#REF!</f>
        <v>#REF!</v>
      </c>
      <c r="AA5" s="9" t="e">
        <f>'таблица 1'!#REF!</f>
        <v>#REF!</v>
      </c>
      <c r="AB5" s="9" t="e">
        <f>'таблица 1'!#REF!</f>
        <v>#REF!</v>
      </c>
      <c r="AC5" s="9" t="e">
        <f>'таблица 1'!#REF!</f>
        <v>#REF!</v>
      </c>
      <c r="AD5" s="9" t="e">
        <f>'таблица 1'!#REF!</f>
        <v>#REF!</v>
      </c>
      <c r="AE5" s="9" t="e">
        <f>'таблица 1'!#REF!</f>
        <v>#REF!</v>
      </c>
      <c r="AF5" s="9" t="e">
        <f>'таблица 1'!#REF!</f>
        <v>#REF!</v>
      </c>
      <c r="AG5" s="9" t="e">
        <f>'таблица 1'!#REF!</f>
        <v>#REF!</v>
      </c>
      <c r="AH5" s="9" t="e">
        <f>'таблица 1'!#REF!</f>
        <v>#REF!</v>
      </c>
      <c r="AI5" s="9" t="e">
        <f>'таблица 1'!#REF!</f>
        <v>#REF!</v>
      </c>
      <c r="AJ5" s="9" t="e">
        <f>'таблица 1'!#REF!</f>
        <v>#REF!</v>
      </c>
      <c r="AK5" s="9" t="e">
        <f>'таблица 1'!#REF!</f>
        <v>#REF!</v>
      </c>
      <c r="AL5" s="9" t="e">
        <f>'таблица 1'!#REF!</f>
        <v>#REF!</v>
      </c>
      <c r="AM5" s="9" t="e">
        <f>'таблица 1'!#REF!</f>
        <v>#REF!</v>
      </c>
      <c r="AN5" s="9" t="e">
        <f>'таблица 1'!#REF!</f>
        <v>#REF!</v>
      </c>
      <c r="AO5" s="9" t="e">
        <f>'таблица 1'!#REF!</f>
        <v>#REF!</v>
      </c>
      <c r="AP5" s="9" t="e">
        <f>'таблица 1'!#REF!</f>
        <v>#REF!</v>
      </c>
      <c r="AQ5" s="9" t="e">
        <f>'таблица 1'!#REF!</f>
        <v>#REF!</v>
      </c>
      <c r="AR5" s="9" t="e">
        <f>'таблица 1'!#REF!</f>
        <v>#REF!</v>
      </c>
      <c r="AS5" s="9" t="e">
        <f>'таблица 1'!#REF!</f>
        <v>#REF!</v>
      </c>
      <c r="AT5" s="9" t="e">
        <f>'таблица 1'!#REF!</f>
        <v>#REF!</v>
      </c>
      <c r="AU5" s="9" t="e">
        <f>'таблица 1'!#REF!</f>
        <v>#REF!</v>
      </c>
      <c r="AV5" s="9" t="e">
        <f>'таблица 1'!#REF!</f>
        <v>#REF!</v>
      </c>
    </row>
    <row r="6" spans="1:48" ht="25.5">
      <c r="A6" s="218"/>
      <c r="B6" s="218"/>
      <c r="C6" s="8" t="s">
        <v>2</v>
      </c>
      <c r="D6" s="9">
        <f>'таблица 1'!E142</f>
        <v>248490.8</v>
      </c>
      <c r="E6" s="9" t="e">
        <f>'таблица 1'!#REF!</f>
        <v>#REF!</v>
      </c>
      <c r="F6" s="9" t="e">
        <f>'таблица 1'!#REF!</f>
        <v>#REF!</v>
      </c>
      <c r="G6" s="9" t="e">
        <f>'таблица 1'!#REF!</f>
        <v>#REF!</v>
      </c>
      <c r="H6" s="9" t="e">
        <f>'таблица 1'!#REF!</f>
        <v>#REF!</v>
      </c>
      <c r="I6" s="9" t="e">
        <f>'таблица 1'!#REF!</f>
        <v>#REF!</v>
      </c>
      <c r="J6" s="9" t="e">
        <f>'таблица 1'!#REF!</f>
        <v>#REF!</v>
      </c>
      <c r="K6" s="9" t="e">
        <f>'таблица 1'!#REF!</f>
        <v>#REF!</v>
      </c>
      <c r="L6" s="9" t="e">
        <f>'таблица 1'!#REF!</f>
        <v>#REF!</v>
      </c>
      <c r="M6" s="9" t="e">
        <f>'таблица 1'!#REF!</f>
        <v>#REF!</v>
      </c>
      <c r="N6" s="9" t="e">
        <f>'таблица 1'!#REF!</f>
        <v>#REF!</v>
      </c>
      <c r="O6" s="9" t="e">
        <f>'таблица 1'!#REF!</f>
        <v>#REF!</v>
      </c>
      <c r="P6" s="9" t="e">
        <f>'таблица 1'!#REF!</f>
        <v>#REF!</v>
      </c>
      <c r="Q6" s="9" t="e">
        <f>'таблица 1'!#REF!</f>
        <v>#REF!</v>
      </c>
      <c r="R6" s="9" t="e">
        <f>'таблица 1'!#REF!</f>
        <v>#REF!</v>
      </c>
      <c r="S6" s="9" t="e">
        <f>'таблица 1'!#REF!</f>
        <v>#REF!</v>
      </c>
      <c r="T6" s="9" t="e">
        <f>'таблица 1'!#REF!</f>
        <v>#REF!</v>
      </c>
      <c r="U6" s="9" t="e">
        <f>'таблица 1'!#REF!</f>
        <v>#REF!</v>
      </c>
      <c r="V6" s="9" t="e">
        <f>'таблица 1'!#REF!</f>
        <v>#REF!</v>
      </c>
      <c r="W6" s="9" t="e">
        <f>'таблица 1'!#REF!</f>
        <v>#REF!</v>
      </c>
      <c r="X6" s="9" t="e">
        <f>'таблица 1'!#REF!</f>
        <v>#REF!</v>
      </c>
      <c r="Y6" s="9" t="e">
        <f>'таблица 1'!#REF!</f>
        <v>#REF!</v>
      </c>
      <c r="Z6" s="9" t="e">
        <f>'таблица 1'!#REF!</f>
        <v>#REF!</v>
      </c>
      <c r="AA6" s="9" t="e">
        <f>'таблица 1'!#REF!</f>
        <v>#REF!</v>
      </c>
      <c r="AB6" s="9" t="e">
        <f>'таблица 1'!#REF!</f>
        <v>#REF!</v>
      </c>
      <c r="AC6" s="9" t="e">
        <f>'таблица 1'!#REF!</f>
        <v>#REF!</v>
      </c>
      <c r="AD6" s="9" t="e">
        <f>'таблица 1'!#REF!</f>
        <v>#REF!</v>
      </c>
      <c r="AE6" s="9" t="e">
        <f>'таблица 1'!#REF!</f>
        <v>#REF!</v>
      </c>
      <c r="AF6" s="9" t="e">
        <f>'таблица 1'!#REF!</f>
        <v>#REF!</v>
      </c>
      <c r="AG6" s="9" t="e">
        <f>'таблица 1'!#REF!</f>
        <v>#REF!</v>
      </c>
      <c r="AH6" s="9" t="e">
        <f>'таблица 1'!#REF!</f>
        <v>#REF!</v>
      </c>
      <c r="AI6" s="9" t="e">
        <f>'таблица 1'!#REF!</f>
        <v>#REF!</v>
      </c>
      <c r="AJ6" s="9" t="e">
        <f>'таблица 1'!#REF!</f>
        <v>#REF!</v>
      </c>
      <c r="AK6" s="9" t="e">
        <f>'таблица 1'!#REF!</f>
        <v>#REF!</v>
      </c>
      <c r="AL6" s="9" t="e">
        <f>'таблица 1'!#REF!</f>
        <v>#REF!</v>
      </c>
      <c r="AM6" s="9" t="e">
        <f>'таблица 1'!#REF!</f>
        <v>#REF!</v>
      </c>
      <c r="AN6" s="9" t="e">
        <f>'таблица 1'!#REF!</f>
        <v>#REF!</v>
      </c>
      <c r="AO6" s="9" t="e">
        <f>'таблица 1'!#REF!</f>
        <v>#REF!</v>
      </c>
      <c r="AP6" s="9" t="e">
        <f>'таблица 1'!#REF!</f>
        <v>#REF!</v>
      </c>
      <c r="AQ6" s="9" t="e">
        <f>'таблица 1'!#REF!</f>
        <v>#REF!</v>
      </c>
      <c r="AR6" s="9" t="e">
        <f>'таблица 1'!#REF!</f>
        <v>#REF!</v>
      </c>
      <c r="AS6" s="9" t="e">
        <f>'таблица 1'!#REF!</f>
        <v>#REF!</v>
      </c>
      <c r="AT6" s="9" t="e">
        <f>'таблица 1'!#REF!</f>
        <v>#REF!</v>
      </c>
      <c r="AU6" s="9" t="e">
        <f>'таблица 1'!#REF!</f>
        <v>#REF!</v>
      </c>
      <c r="AV6" s="9" t="e">
        <f>'таблица 1'!#REF!</f>
        <v>#REF!</v>
      </c>
    </row>
    <row r="7" spans="1:48">
      <c r="A7" s="218"/>
      <c r="B7" s="218"/>
      <c r="C7" s="8" t="s">
        <v>44</v>
      </c>
      <c r="D7" s="9" t="e">
        <f>'таблица 1'!#REF!</f>
        <v>#REF!</v>
      </c>
      <c r="E7" s="9" t="e">
        <f>'таблица 1'!#REF!</f>
        <v>#REF!</v>
      </c>
      <c r="F7" s="9" t="e">
        <f>'таблица 1'!#REF!</f>
        <v>#REF!</v>
      </c>
      <c r="G7" s="9" t="e">
        <f>'таблица 1'!#REF!</f>
        <v>#REF!</v>
      </c>
      <c r="H7" s="9" t="e">
        <f>'таблица 1'!#REF!</f>
        <v>#REF!</v>
      </c>
      <c r="I7" s="9" t="e">
        <f>'таблица 1'!#REF!</f>
        <v>#REF!</v>
      </c>
      <c r="J7" s="9" t="e">
        <f>'таблица 1'!#REF!</f>
        <v>#REF!</v>
      </c>
      <c r="K7" s="9" t="e">
        <f>'таблица 1'!#REF!</f>
        <v>#REF!</v>
      </c>
      <c r="L7" s="9" t="e">
        <f>'таблица 1'!#REF!</f>
        <v>#REF!</v>
      </c>
      <c r="M7" s="9" t="e">
        <f>'таблица 1'!#REF!</f>
        <v>#REF!</v>
      </c>
      <c r="N7" s="9" t="e">
        <f>'таблица 1'!#REF!</f>
        <v>#REF!</v>
      </c>
      <c r="O7" s="9" t="e">
        <f>'таблица 1'!#REF!</f>
        <v>#REF!</v>
      </c>
      <c r="P7" s="9" t="e">
        <f>'таблица 1'!#REF!</f>
        <v>#REF!</v>
      </c>
      <c r="Q7" s="9" t="e">
        <f>'таблица 1'!#REF!</f>
        <v>#REF!</v>
      </c>
      <c r="R7" s="9" t="e">
        <f>'таблица 1'!#REF!</f>
        <v>#REF!</v>
      </c>
      <c r="S7" s="9" t="e">
        <f>'таблица 1'!#REF!</f>
        <v>#REF!</v>
      </c>
      <c r="T7" s="9" t="e">
        <f>'таблица 1'!#REF!</f>
        <v>#REF!</v>
      </c>
      <c r="U7" s="9" t="e">
        <f>'таблица 1'!#REF!</f>
        <v>#REF!</v>
      </c>
      <c r="V7" s="9" t="e">
        <f>'таблица 1'!#REF!</f>
        <v>#REF!</v>
      </c>
      <c r="W7" s="9" t="e">
        <f>'таблица 1'!#REF!</f>
        <v>#REF!</v>
      </c>
      <c r="X7" s="9" t="e">
        <f>'таблица 1'!#REF!</f>
        <v>#REF!</v>
      </c>
      <c r="Y7" s="9" t="e">
        <f>'таблица 1'!#REF!</f>
        <v>#REF!</v>
      </c>
      <c r="Z7" s="9" t="e">
        <f>'таблица 1'!#REF!</f>
        <v>#REF!</v>
      </c>
      <c r="AA7" s="9" t="e">
        <f>'таблица 1'!#REF!</f>
        <v>#REF!</v>
      </c>
      <c r="AB7" s="9" t="e">
        <f>'таблица 1'!#REF!</f>
        <v>#REF!</v>
      </c>
      <c r="AC7" s="9" t="e">
        <f>'таблица 1'!#REF!</f>
        <v>#REF!</v>
      </c>
      <c r="AD7" s="9" t="e">
        <f>'таблица 1'!#REF!</f>
        <v>#REF!</v>
      </c>
      <c r="AE7" s="9" t="e">
        <f>'таблица 1'!#REF!</f>
        <v>#REF!</v>
      </c>
      <c r="AF7" s="9" t="e">
        <f>'таблица 1'!#REF!</f>
        <v>#REF!</v>
      </c>
      <c r="AG7" s="9" t="e">
        <f>'таблица 1'!#REF!</f>
        <v>#REF!</v>
      </c>
      <c r="AH7" s="9" t="e">
        <f>'таблица 1'!#REF!</f>
        <v>#REF!</v>
      </c>
      <c r="AI7" s="9" t="e">
        <f>'таблица 1'!#REF!</f>
        <v>#REF!</v>
      </c>
      <c r="AJ7" s="9" t="e">
        <f>'таблица 1'!#REF!</f>
        <v>#REF!</v>
      </c>
      <c r="AK7" s="9" t="e">
        <f>'таблица 1'!#REF!</f>
        <v>#REF!</v>
      </c>
      <c r="AL7" s="9" t="e">
        <f>'таблица 1'!#REF!</f>
        <v>#REF!</v>
      </c>
      <c r="AM7" s="9" t="e">
        <f>'таблица 1'!#REF!</f>
        <v>#REF!</v>
      </c>
      <c r="AN7" s="9" t="e">
        <f>'таблица 1'!#REF!</f>
        <v>#REF!</v>
      </c>
      <c r="AO7" s="9" t="e">
        <f>'таблица 1'!#REF!</f>
        <v>#REF!</v>
      </c>
      <c r="AP7" s="9" t="e">
        <f>'таблица 1'!#REF!</f>
        <v>#REF!</v>
      </c>
      <c r="AQ7" s="9" t="e">
        <f>'таблица 1'!#REF!</f>
        <v>#REF!</v>
      </c>
      <c r="AR7" s="9" t="e">
        <f>'таблица 1'!#REF!</f>
        <v>#REF!</v>
      </c>
      <c r="AS7" s="9" t="e">
        <f>'таблица 1'!#REF!</f>
        <v>#REF!</v>
      </c>
      <c r="AT7" s="9" t="e">
        <f>'таблица 1'!#REF!</f>
        <v>#REF!</v>
      </c>
      <c r="AU7" s="9" t="e">
        <f>'таблица 1'!#REF!</f>
        <v>#REF!</v>
      </c>
      <c r="AV7" s="9" t="e">
        <f>'таблица 1'!#REF!</f>
        <v>#REF!</v>
      </c>
    </row>
    <row r="8" spans="1:48" ht="25.5">
      <c r="A8" s="218"/>
      <c r="B8" s="218"/>
      <c r="C8" s="8" t="s">
        <v>38</v>
      </c>
      <c r="D8" s="9" t="e">
        <f>'таблица 1'!#REF!</f>
        <v>#REF!</v>
      </c>
      <c r="E8" s="9" t="e">
        <f>'таблица 1'!#REF!</f>
        <v>#REF!</v>
      </c>
      <c r="F8" s="9" t="e">
        <f>'таблица 1'!#REF!</f>
        <v>#REF!</v>
      </c>
      <c r="G8" s="9" t="e">
        <f>'таблица 1'!#REF!</f>
        <v>#REF!</v>
      </c>
      <c r="H8" s="9" t="e">
        <f>'таблица 1'!#REF!</f>
        <v>#REF!</v>
      </c>
      <c r="I8" s="9" t="e">
        <f>'таблица 1'!#REF!</f>
        <v>#REF!</v>
      </c>
      <c r="J8" s="9" t="e">
        <f>'таблица 1'!#REF!</f>
        <v>#REF!</v>
      </c>
      <c r="K8" s="9" t="e">
        <f>'таблица 1'!#REF!</f>
        <v>#REF!</v>
      </c>
      <c r="L8" s="9" t="e">
        <f>'таблица 1'!#REF!</f>
        <v>#REF!</v>
      </c>
      <c r="M8" s="9" t="e">
        <f>'таблица 1'!#REF!</f>
        <v>#REF!</v>
      </c>
      <c r="N8" s="9" t="e">
        <f>'таблица 1'!#REF!</f>
        <v>#REF!</v>
      </c>
      <c r="O8" s="9" t="e">
        <f>'таблица 1'!#REF!</f>
        <v>#REF!</v>
      </c>
      <c r="P8" s="9" t="e">
        <f>'таблица 1'!#REF!</f>
        <v>#REF!</v>
      </c>
      <c r="Q8" s="9" t="e">
        <f>'таблица 1'!#REF!</f>
        <v>#REF!</v>
      </c>
      <c r="R8" s="9" t="e">
        <f>'таблица 1'!#REF!</f>
        <v>#REF!</v>
      </c>
      <c r="S8" s="9" t="e">
        <f>'таблица 1'!#REF!</f>
        <v>#REF!</v>
      </c>
      <c r="T8" s="9" t="e">
        <f>'таблица 1'!#REF!</f>
        <v>#REF!</v>
      </c>
      <c r="U8" s="9" t="e">
        <f>'таблица 1'!#REF!</f>
        <v>#REF!</v>
      </c>
      <c r="V8" s="9" t="e">
        <f>'таблица 1'!#REF!</f>
        <v>#REF!</v>
      </c>
      <c r="W8" s="9" t="e">
        <f>'таблица 1'!#REF!</f>
        <v>#REF!</v>
      </c>
      <c r="X8" s="9" t="e">
        <f>'таблица 1'!#REF!</f>
        <v>#REF!</v>
      </c>
      <c r="Y8" s="9" t="e">
        <f>'таблица 1'!#REF!</f>
        <v>#REF!</v>
      </c>
      <c r="Z8" s="9" t="e">
        <f>'таблица 1'!#REF!</f>
        <v>#REF!</v>
      </c>
      <c r="AA8" s="9" t="e">
        <f>'таблица 1'!#REF!</f>
        <v>#REF!</v>
      </c>
      <c r="AB8" s="9" t="e">
        <f>'таблица 1'!#REF!</f>
        <v>#REF!</v>
      </c>
      <c r="AC8" s="9" t="e">
        <f>'таблица 1'!#REF!</f>
        <v>#REF!</v>
      </c>
      <c r="AD8" s="9" t="e">
        <f>'таблица 1'!#REF!</f>
        <v>#REF!</v>
      </c>
      <c r="AE8" s="9" t="e">
        <f>'таблица 1'!#REF!</f>
        <v>#REF!</v>
      </c>
      <c r="AF8" s="9" t="e">
        <f>'таблица 1'!#REF!</f>
        <v>#REF!</v>
      </c>
      <c r="AG8" s="9" t="e">
        <f>'таблица 1'!#REF!</f>
        <v>#REF!</v>
      </c>
      <c r="AH8" s="9" t="e">
        <f>'таблица 1'!#REF!</f>
        <v>#REF!</v>
      </c>
      <c r="AI8" s="9" t="e">
        <f>'таблица 1'!#REF!</f>
        <v>#REF!</v>
      </c>
      <c r="AJ8" s="9" t="e">
        <f>'таблица 1'!#REF!</f>
        <v>#REF!</v>
      </c>
      <c r="AK8" s="9" t="e">
        <f>'таблица 1'!#REF!</f>
        <v>#REF!</v>
      </c>
      <c r="AL8" s="9" t="e">
        <f>'таблица 1'!#REF!</f>
        <v>#REF!</v>
      </c>
      <c r="AM8" s="9" t="e">
        <f>'таблица 1'!#REF!</f>
        <v>#REF!</v>
      </c>
      <c r="AN8" s="9" t="e">
        <f>'таблица 1'!#REF!</f>
        <v>#REF!</v>
      </c>
      <c r="AO8" s="9" t="e">
        <f>'таблица 1'!#REF!</f>
        <v>#REF!</v>
      </c>
      <c r="AP8" s="9" t="e">
        <f>'таблица 1'!#REF!</f>
        <v>#REF!</v>
      </c>
      <c r="AQ8" s="9" t="e">
        <f>'таблица 1'!#REF!</f>
        <v>#REF!</v>
      </c>
      <c r="AR8" s="9" t="e">
        <f>'таблица 1'!#REF!</f>
        <v>#REF!</v>
      </c>
      <c r="AS8" s="9" t="e">
        <f>'таблица 1'!#REF!</f>
        <v>#REF!</v>
      </c>
      <c r="AT8" s="9" t="e">
        <f>'таблица 1'!#REF!</f>
        <v>#REF!</v>
      </c>
      <c r="AU8" s="9" t="e">
        <f>'таблица 1'!#REF!</f>
        <v>#REF!</v>
      </c>
      <c r="AV8" s="9" t="e">
        <f>'таблица 1'!#REF!</f>
        <v>#REF!</v>
      </c>
    </row>
    <row r="9" spans="1:48" ht="25.5">
      <c r="A9" s="218"/>
      <c r="B9" s="218"/>
      <c r="C9" s="8" t="s">
        <v>42</v>
      </c>
      <c r="D9" s="9" t="e">
        <f>'таблица 1'!#REF!</f>
        <v>#REF!</v>
      </c>
      <c r="E9" s="9" t="e">
        <f>'таблица 1'!#REF!</f>
        <v>#REF!</v>
      </c>
      <c r="F9" s="9" t="e">
        <f>'таблица 1'!#REF!</f>
        <v>#REF!</v>
      </c>
      <c r="G9" s="9" t="e">
        <f>'таблица 1'!#REF!</f>
        <v>#REF!</v>
      </c>
      <c r="H9" s="9" t="e">
        <f>'таблица 1'!#REF!</f>
        <v>#REF!</v>
      </c>
      <c r="I9" s="9" t="e">
        <f>'таблица 1'!#REF!</f>
        <v>#REF!</v>
      </c>
      <c r="J9" s="9" t="e">
        <f>'таблица 1'!#REF!</f>
        <v>#REF!</v>
      </c>
      <c r="K9" s="9" t="e">
        <f>'таблица 1'!#REF!</f>
        <v>#REF!</v>
      </c>
      <c r="L9" s="9" t="e">
        <f>'таблица 1'!#REF!</f>
        <v>#REF!</v>
      </c>
      <c r="M9" s="9" t="e">
        <f>'таблица 1'!#REF!</f>
        <v>#REF!</v>
      </c>
      <c r="N9" s="9" t="e">
        <f>'таблица 1'!#REF!</f>
        <v>#REF!</v>
      </c>
      <c r="O9" s="9" t="e">
        <f>'таблица 1'!#REF!</f>
        <v>#REF!</v>
      </c>
      <c r="P9" s="9" t="e">
        <f>'таблица 1'!#REF!</f>
        <v>#REF!</v>
      </c>
      <c r="Q9" s="9" t="e">
        <f>'таблица 1'!#REF!</f>
        <v>#REF!</v>
      </c>
      <c r="R9" s="9" t="e">
        <f>'таблица 1'!#REF!</f>
        <v>#REF!</v>
      </c>
      <c r="S9" s="9" t="e">
        <f>'таблица 1'!#REF!</f>
        <v>#REF!</v>
      </c>
      <c r="T9" s="9" t="e">
        <f>'таблица 1'!#REF!</f>
        <v>#REF!</v>
      </c>
      <c r="U9" s="9" t="e">
        <f>'таблица 1'!#REF!</f>
        <v>#REF!</v>
      </c>
      <c r="V9" s="9" t="e">
        <f>'таблица 1'!#REF!</f>
        <v>#REF!</v>
      </c>
      <c r="W9" s="9" t="e">
        <f>'таблица 1'!#REF!</f>
        <v>#REF!</v>
      </c>
      <c r="X9" s="9" t="e">
        <f>'таблица 1'!#REF!</f>
        <v>#REF!</v>
      </c>
      <c r="Y9" s="9" t="e">
        <f>'таблица 1'!#REF!</f>
        <v>#REF!</v>
      </c>
      <c r="Z9" s="9" t="e">
        <f>'таблица 1'!#REF!</f>
        <v>#REF!</v>
      </c>
      <c r="AA9" s="9" t="e">
        <f>'таблица 1'!#REF!</f>
        <v>#REF!</v>
      </c>
      <c r="AB9" s="9" t="e">
        <f>'таблица 1'!#REF!</f>
        <v>#REF!</v>
      </c>
      <c r="AC9" s="9" t="e">
        <f>'таблица 1'!#REF!</f>
        <v>#REF!</v>
      </c>
      <c r="AD9" s="9" t="e">
        <f>'таблица 1'!#REF!</f>
        <v>#REF!</v>
      </c>
      <c r="AE9" s="9" t="e">
        <f>'таблица 1'!#REF!</f>
        <v>#REF!</v>
      </c>
      <c r="AF9" s="9" t="e">
        <f>'таблица 1'!#REF!</f>
        <v>#REF!</v>
      </c>
      <c r="AG9" s="9" t="e">
        <f>'таблица 1'!#REF!</f>
        <v>#REF!</v>
      </c>
      <c r="AH9" s="9" t="e">
        <f>'таблица 1'!#REF!</f>
        <v>#REF!</v>
      </c>
      <c r="AI9" s="9" t="e">
        <f>'таблица 1'!#REF!</f>
        <v>#REF!</v>
      </c>
      <c r="AJ9" s="9" t="e">
        <f>'таблица 1'!#REF!</f>
        <v>#REF!</v>
      </c>
      <c r="AK9" s="9" t="e">
        <f>'таблица 1'!#REF!</f>
        <v>#REF!</v>
      </c>
      <c r="AL9" s="9" t="e">
        <f>'таблица 1'!#REF!</f>
        <v>#REF!</v>
      </c>
      <c r="AM9" s="9" t="e">
        <f>'таблица 1'!#REF!</f>
        <v>#REF!</v>
      </c>
      <c r="AN9" s="9" t="e">
        <f>'таблица 1'!#REF!</f>
        <v>#REF!</v>
      </c>
      <c r="AO9" s="9" t="e">
        <f>'таблица 1'!#REF!</f>
        <v>#REF!</v>
      </c>
      <c r="AP9" s="9" t="e">
        <f>'таблица 1'!#REF!</f>
        <v>#REF!</v>
      </c>
      <c r="AQ9" s="9" t="e">
        <f>'таблица 1'!#REF!</f>
        <v>#REF!</v>
      </c>
      <c r="AR9" s="9" t="e">
        <f>'таблица 1'!#REF!</f>
        <v>#REF!</v>
      </c>
      <c r="AS9" s="9" t="e">
        <f>'таблица 1'!#REF!</f>
        <v>#REF!</v>
      </c>
      <c r="AT9" s="9" t="e">
        <f>'таблица 1'!#REF!</f>
        <v>#REF!</v>
      </c>
      <c r="AU9" s="9" t="e">
        <f>'таблица 1'!#REF!</f>
        <v>#REF!</v>
      </c>
      <c r="AV9" s="9" t="e">
        <f>'таблица 1'!#REF!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20" t="s">
        <v>58</v>
      </c>
      <c r="B1" s="220"/>
      <c r="C1" s="220"/>
      <c r="D1" s="220"/>
      <c r="E1" s="220"/>
    </row>
    <row r="2" spans="1:5">
      <c r="A2" s="12"/>
      <c r="B2" s="12"/>
      <c r="C2" s="12"/>
      <c r="D2" s="12"/>
      <c r="E2" s="12"/>
    </row>
    <row r="3" spans="1:5">
      <c r="A3" s="221" t="s">
        <v>130</v>
      </c>
      <c r="B3" s="221"/>
      <c r="C3" s="221"/>
      <c r="D3" s="221"/>
      <c r="E3" s="22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19" t="s">
        <v>79</v>
      </c>
      <c r="B26" s="219"/>
      <c r="C26" s="219"/>
      <c r="D26" s="219"/>
      <c r="E26" s="219"/>
    </row>
    <row r="27" spans="1:5">
      <c r="A27" s="28"/>
      <c r="B27" s="28"/>
      <c r="C27" s="28"/>
      <c r="D27" s="28"/>
      <c r="E27" s="28"/>
    </row>
    <row r="28" spans="1:5">
      <c r="A28" s="219" t="s">
        <v>80</v>
      </c>
      <c r="B28" s="219"/>
      <c r="C28" s="219"/>
      <c r="D28" s="219"/>
      <c r="E28" s="219"/>
    </row>
    <row r="29" spans="1:5">
      <c r="A29" s="219"/>
      <c r="B29" s="219"/>
      <c r="C29" s="219"/>
      <c r="D29" s="219"/>
      <c r="E29" s="219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70" zoomScaleNormal="70" zoomScaleSheetLayoutView="50" workbookViewId="0">
      <selection activeCell="I58" sqref="I58"/>
    </sheetView>
  </sheetViews>
  <sheetFormatPr defaultRowHeight="15.75"/>
  <cols>
    <col min="1" max="1" width="7.42578125" style="97" customWidth="1"/>
    <col min="2" max="2" width="71.42578125" style="97" customWidth="1"/>
    <col min="3" max="3" width="60.28515625" style="97" customWidth="1"/>
    <col min="4" max="4" width="23.7109375" style="98" customWidth="1"/>
    <col min="5" max="5" width="18.28515625" style="99" customWidth="1"/>
    <col min="6" max="6" width="21" style="124" customWidth="1"/>
    <col min="7" max="7" width="17.85546875" style="125" customWidth="1"/>
    <col min="8" max="8" width="11" style="125" customWidth="1"/>
    <col min="9" max="9" width="85" style="114" customWidth="1"/>
    <col min="10" max="10" width="23" style="94" customWidth="1"/>
    <col min="11" max="16384" width="9.140625" style="94"/>
  </cols>
  <sheetData>
    <row r="1" spans="1:10">
      <c r="I1" s="116" t="s">
        <v>368</v>
      </c>
    </row>
    <row r="2" spans="1:10" ht="30" customHeight="1">
      <c r="B2" s="100"/>
      <c r="C2" s="120"/>
      <c r="D2" s="101"/>
      <c r="E2" s="102"/>
      <c r="F2" s="126"/>
      <c r="G2" s="126"/>
      <c r="I2" s="143" t="s">
        <v>257</v>
      </c>
      <c r="J2" s="126"/>
    </row>
    <row r="3" spans="1:10" ht="16.5" customHeight="1">
      <c r="B3" s="103"/>
      <c r="C3" s="120"/>
      <c r="D3" s="101"/>
      <c r="E3" s="102"/>
      <c r="F3" s="127"/>
      <c r="G3" s="127"/>
      <c r="I3" s="143" t="s">
        <v>358</v>
      </c>
      <c r="J3" s="127"/>
    </row>
    <row r="4" spans="1:10" ht="16.5" customHeight="1">
      <c r="B4" s="103"/>
      <c r="C4" s="120"/>
      <c r="D4" s="101"/>
      <c r="E4" s="102"/>
      <c r="F4" s="127"/>
      <c r="G4" s="127"/>
      <c r="I4" s="143" t="s">
        <v>544</v>
      </c>
      <c r="J4" s="127"/>
    </row>
    <row r="5" spans="1:10" ht="16.5" customHeight="1">
      <c r="B5" s="103"/>
      <c r="C5" s="120"/>
      <c r="D5" s="101"/>
      <c r="E5" s="102"/>
      <c r="F5" s="127"/>
      <c r="G5" s="127"/>
      <c r="H5" s="127"/>
      <c r="I5" s="143" t="s">
        <v>590</v>
      </c>
      <c r="J5" s="127"/>
    </row>
    <row r="6" spans="1:10" ht="18" customHeight="1">
      <c r="B6" s="117"/>
      <c r="C6" s="121"/>
      <c r="D6" s="101"/>
      <c r="F6" s="139"/>
      <c r="G6" s="128"/>
      <c r="H6" s="139"/>
      <c r="I6" s="168" t="s">
        <v>591</v>
      </c>
      <c r="J6" s="128"/>
    </row>
    <row r="7" spans="1:10" ht="18" customHeight="1">
      <c r="B7" s="117"/>
      <c r="C7" s="121"/>
      <c r="D7" s="101"/>
      <c r="F7" s="139"/>
      <c r="G7" s="128"/>
      <c r="H7" s="139"/>
      <c r="I7" s="168"/>
      <c r="J7" s="128"/>
    </row>
    <row r="8" spans="1:10" ht="27.75" customHeight="1">
      <c r="A8" s="222" t="s">
        <v>557</v>
      </c>
      <c r="B8" s="222"/>
      <c r="C8" s="222"/>
      <c r="D8" s="222"/>
      <c r="E8" s="222"/>
      <c r="F8" s="222"/>
      <c r="G8" s="222"/>
      <c r="H8" s="222"/>
      <c r="I8" s="222"/>
    </row>
    <row r="9" spans="1:10" ht="24.75" customHeight="1">
      <c r="A9" s="223" t="s">
        <v>258</v>
      </c>
      <c r="B9" s="223"/>
      <c r="C9" s="223"/>
      <c r="D9" s="223"/>
      <c r="E9" s="223"/>
      <c r="F9" s="223"/>
      <c r="G9" s="223"/>
      <c r="H9" s="223"/>
      <c r="I9" s="223"/>
    </row>
    <row r="10" spans="1:10" ht="31.5" customHeight="1">
      <c r="A10" s="237" t="s">
        <v>0</v>
      </c>
      <c r="B10" s="237" t="s">
        <v>315</v>
      </c>
      <c r="C10" s="232" t="s">
        <v>47</v>
      </c>
      <c r="D10" s="237" t="s">
        <v>40</v>
      </c>
      <c r="E10" s="237" t="s">
        <v>359</v>
      </c>
      <c r="F10" s="237"/>
      <c r="G10" s="237"/>
      <c r="H10" s="232" t="s">
        <v>362</v>
      </c>
      <c r="I10" s="227" t="s">
        <v>363</v>
      </c>
    </row>
    <row r="11" spans="1:10" ht="51" customHeight="1">
      <c r="A11" s="237"/>
      <c r="B11" s="237"/>
      <c r="C11" s="233"/>
      <c r="D11" s="237"/>
      <c r="E11" s="105" t="s">
        <v>360</v>
      </c>
      <c r="F11" s="105" t="s">
        <v>361</v>
      </c>
      <c r="G11" s="129" t="s">
        <v>316</v>
      </c>
      <c r="H11" s="233"/>
      <c r="I11" s="227"/>
      <c r="J11" s="141"/>
    </row>
    <row r="12" spans="1:10" ht="19.5" customHeight="1">
      <c r="A12" s="118" t="s">
        <v>260</v>
      </c>
      <c r="B12" s="268" t="s">
        <v>261</v>
      </c>
      <c r="C12" s="268"/>
      <c r="D12" s="268"/>
      <c r="E12" s="268"/>
      <c r="F12" s="268"/>
      <c r="G12" s="268"/>
      <c r="H12" s="122"/>
      <c r="I12" s="144"/>
    </row>
    <row r="13" spans="1:10" s="95" customFormat="1" ht="20.25" customHeight="1">
      <c r="A13" s="150" t="s">
        <v>1</v>
      </c>
      <c r="B13" s="268" t="s">
        <v>262</v>
      </c>
      <c r="C13" s="268"/>
      <c r="D13" s="268"/>
      <c r="E13" s="268"/>
      <c r="F13" s="268"/>
      <c r="G13" s="268"/>
      <c r="H13" s="142"/>
      <c r="I13" s="151"/>
    </row>
    <row r="14" spans="1:10" s="96" customFormat="1" ht="33.75" customHeight="1">
      <c r="A14" s="229" t="s">
        <v>348</v>
      </c>
      <c r="B14" s="263" t="s">
        <v>374</v>
      </c>
      <c r="C14" s="234" t="s">
        <v>364</v>
      </c>
      <c r="D14" s="153" t="s">
        <v>41</v>
      </c>
      <c r="E14" s="194">
        <f>E15+E16</f>
        <v>0</v>
      </c>
      <c r="F14" s="195">
        <f t="shared" ref="F14:G14" si="0">F15+F16</f>
        <v>0</v>
      </c>
      <c r="G14" s="195">
        <f t="shared" si="0"/>
        <v>0</v>
      </c>
      <c r="H14" s="154"/>
      <c r="I14" s="144"/>
    </row>
    <row r="15" spans="1:10" s="96" customFormat="1" ht="33.75" customHeight="1">
      <c r="A15" s="230"/>
      <c r="B15" s="264"/>
      <c r="C15" s="235"/>
      <c r="D15" s="153" t="s">
        <v>2</v>
      </c>
      <c r="E15" s="194">
        <v>0</v>
      </c>
      <c r="F15" s="195">
        <v>0</v>
      </c>
      <c r="G15" s="195">
        <v>0</v>
      </c>
      <c r="H15" s="154"/>
      <c r="I15" s="144"/>
    </row>
    <row r="16" spans="1:10" s="96" customFormat="1" ht="33.75" customHeight="1">
      <c r="A16" s="231"/>
      <c r="B16" s="265"/>
      <c r="C16" s="236"/>
      <c r="D16" s="153" t="s">
        <v>44</v>
      </c>
      <c r="E16" s="194">
        <v>0</v>
      </c>
      <c r="F16" s="195">
        <v>0</v>
      </c>
      <c r="G16" s="195">
        <v>0</v>
      </c>
      <c r="H16" s="154"/>
      <c r="I16" s="144"/>
    </row>
    <row r="17" spans="1:9" s="96" customFormat="1" ht="21" customHeight="1">
      <c r="A17" s="227" t="s">
        <v>264</v>
      </c>
      <c r="B17" s="228" t="s">
        <v>259</v>
      </c>
      <c r="C17" s="234" t="s">
        <v>364</v>
      </c>
      <c r="D17" s="153" t="s">
        <v>41</v>
      </c>
      <c r="E17" s="194">
        <f>E18+E19</f>
        <v>486498.6</v>
      </c>
      <c r="F17" s="195">
        <f t="shared" ref="F17" si="1">F18+F19</f>
        <v>486498.6</v>
      </c>
      <c r="G17" s="195">
        <f t="shared" ref="G17" si="2">G18+G19</f>
        <v>95623.7</v>
      </c>
      <c r="H17" s="154">
        <f t="shared" ref="H17:H19" si="3">G17/F17</f>
        <v>0.19655493355993214</v>
      </c>
      <c r="I17" s="144"/>
    </row>
    <row r="18" spans="1:9" s="96" customFormat="1" ht="35.25" customHeight="1">
      <c r="A18" s="227"/>
      <c r="B18" s="228"/>
      <c r="C18" s="235"/>
      <c r="D18" s="153" t="s">
        <v>2</v>
      </c>
      <c r="E18" s="194">
        <v>387286.5</v>
      </c>
      <c r="F18" s="194">
        <v>387286.5</v>
      </c>
      <c r="G18" s="195">
        <v>78069.899999999994</v>
      </c>
      <c r="H18" s="155">
        <f t="shared" si="3"/>
        <v>0.20158177473265915</v>
      </c>
      <c r="I18" s="145" t="s">
        <v>562</v>
      </c>
    </row>
    <row r="19" spans="1:9" s="96" customFormat="1" ht="36.75" customHeight="1">
      <c r="A19" s="227"/>
      <c r="B19" s="228"/>
      <c r="C19" s="236"/>
      <c r="D19" s="153" t="s">
        <v>44</v>
      </c>
      <c r="E19" s="194">
        <v>99212.099999999991</v>
      </c>
      <c r="F19" s="194">
        <v>99212.099999999991</v>
      </c>
      <c r="G19" s="195">
        <v>17553.8</v>
      </c>
      <c r="H19" s="155">
        <f t="shared" si="3"/>
        <v>0.17693204760306455</v>
      </c>
      <c r="I19" s="145" t="s">
        <v>563</v>
      </c>
    </row>
    <row r="20" spans="1:9" s="96" customFormat="1" ht="21" customHeight="1">
      <c r="A20" s="227" t="s">
        <v>370</v>
      </c>
      <c r="B20" s="228" t="s">
        <v>371</v>
      </c>
      <c r="C20" s="251" t="s">
        <v>375</v>
      </c>
      <c r="D20" s="153" t="s">
        <v>41</v>
      </c>
      <c r="E20" s="194">
        <f>E21+E22</f>
        <v>32607</v>
      </c>
      <c r="F20" s="194">
        <f t="shared" ref="F20:G20" si="4">F21+F22</f>
        <v>32607</v>
      </c>
      <c r="G20" s="195">
        <f t="shared" si="4"/>
        <v>4346.3</v>
      </c>
      <c r="H20" s="154">
        <f t="shared" ref="H20:H21" si="5">G20/F20</f>
        <v>0.1332934645934922</v>
      </c>
      <c r="I20" s="145"/>
    </row>
    <row r="21" spans="1:9" s="96" customFormat="1" ht="33.75" customHeight="1">
      <c r="A21" s="227"/>
      <c r="B21" s="228"/>
      <c r="C21" s="252"/>
      <c r="D21" s="153" t="s">
        <v>2</v>
      </c>
      <c r="E21" s="194">
        <v>32607</v>
      </c>
      <c r="F21" s="194">
        <v>32607</v>
      </c>
      <c r="G21" s="195">
        <v>4346.3</v>
      </c>
      <c r="H21" s="155">
        <f t="shared" si="5"/>
        <v>0.1332934645934922</v>
      </c>
      <c r="I21" s="145" t="s">
        <v>558</v>
      </c>
    </row>
    <row r="22" spans="1:9" s="96" customFormat="1" ht="28.5" customHeight="1">
      <c r="A22" s="227"/>
      <c r="B22" s="228"/>
      <c r="C22" s="253"/>
      <c r="D22" s="153" t="s">
        <v>44</v>
      </c>
      <c r="E22" s="194">
        <v>0</v>
      </c>
      <c r="F22" s="194">
        <v>0</v>
      </c>
      <c r="G22" s="195">
        <v>0</v>
      </c>
      <c r="H22" s="155"/>
      <c r="I22" s="144"/>
    </row>
    <row r="23" spans="1:9" s="158" customFormat="1" ht="21" customHeight="1">
      <c r="A23" s="156" t="s">
        <v>3</v>
      </c>
      <c r="B23" s="238" t="s">
        <v>263</v>
      </c>
      <c r="C23" s="238"/>
      <c r="D23" s="238"/>
      <c r="E23" s="238"/>
      <c r="F23" s="238"/>
      <c r="G23" s="238"/>
      <c r="H23" s="157"/>
      <c r="I23" s="151"/>
    </row>
    <row r="24" spans="1:9" s="96" customFormat="1" ht="21.75" customHeight="1">
      <c r="A24" s="227" t="s">
        <v>265</v>
      </c>
      <c r="B24" s="228" t="s">
        <v>266</v>
      </c>
      <c r="C24" s="224" t="s">
        <v>560</v>
      </c>
      <c r="D24" s="153" t="s">
        <v>41</v>
      </c>
      <c r="E24" s="194">
        <f>E25+E26</f>
        <v>100</v>
      </c>
      <c r="F24" s="195">
        <f t="shared" ref="F24" si="6">F25+F26</f>
        <v>100</v>
      </c>
      <c r="G24" s="195">
        <f t="shared" ref="G24" si="7">G25+G26</f>
        <v>0</v>
      </c>
      <c r="H24" s="155">
        <f>G24/F24</f>
        <v>0</v>
      </c>
      <c r="I24" s="144"/>
    </row>
    <row r="25" spans="1:9" s="96" customFormat="1" ht="36" customHeight="1">
      <c r="A25" s="227"/>
      <c r="B25" s="228"/>
      <c r="C25" s="225"/>
      <c r="D25" s="153" t="s">
        <v>2</v>
      </c>
      <c r="E25" s="194">
        <v>0</v>
      </c>
      <c r="F25" s="195">
        <v>0</v>
      </c>
      <c r="G25" s="195">
        <v>0</v>
      </c>
      <c r="H25" s="155"/>
      <c r="I25" s="144"/>
    </row>
    <row r="26" spans="1:9" s="96" customFormat="1" ht="37.5" customHeight="1">
      <c r="A26" s="227"/>
      <c r="B26" s="228"/>
      <c r="C26" s="226"/>
      <c r="D26" s="153" t="s">
        <v>44</v>
      </c>
      <c r="E26" s="194">
        <v>100</v>
      </c>
      <c r="F26" s="194">
        <v>100</v>
      </c>
      <c r="G26" s="194"/>
      <c r="H26" s="155">
        <f t="shared" ref="H26:H98" si="8">G26/F26</f>
        <v>0</v>
      </c>
      <c r="I26" s="144" t="s">
        <v>580</v>
      </c>
    </row>
    <row r="27" spans="1:9" s="96" customFormat="1" ht="29.25" customHeight="1">
      <c r="A27" s="227" t="s">
        <v>267</v>
      </c>
      <c r="B27" s="254" t="s">
        <v>376</v>
      </c>
      <c r="C27" s="224" t="s">
        <v>319</v>
      </c>
      <c r="D27" s="153" t="s">
        <v>41</v>
      </c>
      <c r="E27" s="194">
        <f>E28+E29</f>
        <v>360</v>
      </c>
      <c r="F27" s="195">
        <f t="shared" ref="F27:G27" si="9">F28+F29</f>
        <v>360</v>
      </c>
      <c r="G27" s="195">
        <f t="shared" si="9"/>
        <v>233.9</v>
      </c>
      <c r="H27" s="155">
        <f t="shared" si="8"/>
        <v>0.6497222222222222</v>
      </c>
      <c r="I27" s="144"/>
    </row>
    <row r="28" spans="1:9" s="96" customFormat="1" ht="39.75" customHeight="1">
      <c r="A28" s="227"/>
      <c r="B28" s="254"/>
      <c r="C28" s="225"/>
      <c r="D28" s="153" t="s">
        <v>2</v>
      </c>
      <c r="E28" s="194">
        <v>0</v>
      </c>
      <c r="F28" s="195">
        <v>0</v>
      </c>
      <c r="G28" s="195">
        <v>0</v>
      </c>
      <c r="H28" s="155"/>
      <c r="I28" s="144"/>
    </row>
    <row r="29" spans="1:9" s="96" customFormat="1" ht="82.5" customHeight="1">
      <c r="A29" s="227"/>
      <c r="B29" s="254"/>
      <c r="C29" s="226"/>
      <c r="D29" s="153" t="s">
        <v>44</v>
      </c>
      <c r="E29" s="194">
        <v>360</v>
      </c>
      <c r="F29" s="194">
        <v>360</v>
      </c>
      <c r="G29" s="195">
        <v>233.9</v>
      </c>
      <c r="H29" s="155">
        <f t="shared" si="8"/>
        <v>0.6497222222222222</v>
      </c>
      <c r="I29" s="144" t="s">
        <v>559</v>
      </c>
    </row>
    <row r="30" spans="1:9" s="96" customFormat="1" ht="20.25" customHeight="1">
      <c r="A30" s="229" t="s">
        <v>349</v>
      </c>
      <c r="B30" s="248" t="s">
        <v>350</v>
      </c>
      <c r="C30" s="224" t="s">
        <v>560</v>
      </c>
      <c r="D30" s="153" t="s">
        <v>41</v>
      </c>
      <c r="E30" s="194">
        <f>E31+E32</f>
        <v>250</v>
      </c>
      <c r="F30" s="195">
        <f t="shared" ref="F30" si="10">F31+F32</f>
        <v>250</v>
      </c>
      <c r="G30" s="195">
        <f t="shared" ref="G30" si="11">G31+G32</f>
        <v>29.2</v>
      </c>
      <c r="H30" s="155">
        <f t="shared" si="8"/>
        <v>0.1168</v>
      </c>
      <c r="I30" s="144"/>
    </row>
    <row r="31" spans="1:9" s="96" customFormat="1" ht="32.25" customHeight="1">
      <c r="A31" s="230"/>
      <c r="B31" s="249"/>
      <c r="C31" s="225"/>
      <c r="D31" s="153" t="s">
        <v>2</v>
      </c>
      <c r="E31" s="194">
        <v>0</v>
      </c>
      <c r="F31" s="195">
        <v>0</v>
      </c>
      <c r="G31" s="195">
        <v>0</v>
      </c>
      <c r="H31" s="155"/>
      <c r="I31" s="144"/>
    </row>
    <row r="32" spans="1:9" s="96" customFormat="1" ht="49.5" customHeight="1">
      <c r="A32" s="231"/>
      <c r="B32" s="250"/>
      <c r="C32" s="226"/>
      <c r="D32" s="153" t="s">
        <v>44</v>
      </c>
      <c r="E32" s="194">
        <v>250</v>
      </c>
      <c r="F32" s="195">
        <v>250</v>
      </c>
      <c r="G32" s="195">
        <v>29.2</v>
      </c>
      <c r="H32" s="155">
        <f t="shared" si="8"/>
        <v>0.1168</v>
      </c>
      <c r="I32" s="144" t="s">
        <v>396</v>
      </c>
    </row>
    <row r="33" spans="1:9" s="96" customFormat="1" ht="37.5" customHeight="1">
      <c r="A33" s="227" t="s">
        <v>389</v>
      </c>
      <c r="B33" s="254" t="s">
        <v>395</v>
      </c>
      <c r="C33" s="224" t="s">
        <v>320</v>
      </c>
      <c r="D33" s="153" t="s">
        <v>41</v>
      </c>
      <c r="E33" s="194">
        <f>E34+E35</f>
        <v>0</v>
      </c>
      <c r="F33" s="195">
        <f t="shared" ref="F33:G33" si="12">F34+F35</f>
        <v>0</v>
      </c>
      <c r="G33" s="195">
        <f t="shared" si="12"/>
        <v>0</v>
      </c>
      <c r="H33" s="155"/>
      <c r="I33" s="144"/>
    </row>
    <row r="34" spans="1:9" s="96" customFormat="1" ht="37.5" customHeight="1">
      <c r="A34" s="227"/>
      <c r="B34" s="254"/>
      <c r="C34" s="225"/>
      <c r="D34" s="153" t="s">
        <v>2</v>
      </c>
      <c r="E34" s="194">
        <v>0</v>
      </c>
      <c r="F34" s="195">
        <v>0</v>
      </c>
      <c r="G34" s="195"/>
      <c r="H34" s="155"/>
      <c r="I34" s="144"/>
    </row>
    <row r="35" spans="1:9" s="96" customFormat="1" ht="37.5" customHeight="1">
      <c r="A35" s="227"/>
      <c r="B35" s="254"/>
      <c r="C35" s="226"/>
      <c r="D35" s="153" t="s">
        <v>44</v>
      </c>
      <c r="E35" s="194">
        <v>0</v>
      </c>
      <c r="F35" s="195">
        <v>0</v>
      </c>
      <c r="G35" s="195">
        <v>0</v>
      </c>
      <c r="H35" s="155"/>
      <c r="I35" s="144"/>
    </row>
    <row r="36" spans="1:9" s="96" customFormat="1" ht="19.5" customHeight="1">
      <c r="A36" s="227" t="s">
        <v>290</v>
      </c>
      <c r="B36" s="254" t="s">
        <v>291</v>
      </c>
      <c r="C36" s="224" t="s">
        <v>319</v>
      </c>
      <c r="D36" s="153" t="s">
        <v>41</v>
      </c>
      <c r="E36" s="194">
        <f>E37+E38</f>
        <v>30</v>
      </c>
      <c r="F36" s="195">
        <f t="shared" ref="F36" si="13">F37+F38</f>
        <v>30</v>
      </c>
      <c r="G36" s="195">
        <f t="shared" ref="G36" si="14">G37+G38</f>
        <v>30</v>
      </c>
      <c r="H36" s="155">
        <f t="shared" si="8"/>
        <v>1</v>
      </c>
      <c r="I36" s="144"/>
    </row>
    <row r="37" spans="1:9" s="96" customFormat="1" ht="36" customHeight="1">
      <c r="A37" s="227"/>
      <c r="B37" s="254"/>
      <c r="C37" s="225"/>
      <c r="D37" s="153" t="s">
        <v>2</v>
      </c>
      <c r="E37" s="194">
        <v>0</v>
      </c>
      <c r="F37" s="195">
        <v>0</v>
      </c>
      <c r="G37" s="195">
        <v>0</v>
      </c>
      <c r="H37" s="155"/>
      <c r="I37" s="144"/>
    </row>
    <row r="38" spans="1:9" s="96" customFormat="1" ht="33.75" customHeight="1">
      <c r="A38" s="227"/>
      <c r="B38" s="254"/>
      <c r="C38" s="226"/>
      <c r="D38" s="153" t="s">
        <v>44</v>
      </c>
      <c r="E38" s="194">
        <v>30</v>
      </c>
      <c r="F38" s="195">
        <v>30</v>
      </c>
      <c r="G38" s="195">
        <v>30</v>
      </c>
      <c r="H38" s="155">
        <f t="shared" si="8"/>
        <v>1</v>
      </c>
      <c r="I38" s="144" t="s">
        <v>564</v>
      </c>
    </row>
    <row r="39" spans="1:9" s="96" customFormat="1" ht="22.5" customHeight="1">
      <c r="A39" s="229" t="s">
        <v>344</v>
      </c>
      <c r="B39" s="248" t="s">
        <v>385</v>
      </c>
      <c r="C39" s="224" t="s">
        <v>319</v>
      </c>
      <c r="D39" s="153" t="s">
        <v>41</v>
      </c>
      <c r="E39" s="194">
        <f>E40+E41</f>
        <v>8.5</v>
      </c>
      <c r="F39" s="195">
        <f t="shared" ref="F39:G39" si="15">F40+F41</f>
        <v>8.5</v>
      </c>
      <c r="G39" s="195">
        <f t="shared" si="15"/>
        <v>8.5</v>
      </c>
      <c r="H39" s="155">
        <f t="shared" ref="H39" si="16">G39/F39</f>
        <v>1</v>
      </c>
      <c r="I39" s="144"/>
    </row>
    <row r="40" spans="1:9" s="96" customFormat="1" ht="33.75" customHeight="1">
      <c r="A40" s="230"/>
      <c r="B40" s="249"/>
      <c r="C40" s="225"/>
      <c r="D40" s="153" t="s">
        <v>2</v>
      </c>
      <c r="E40" s="194">
        <v>0</v>
      </c>
      <c r="F40" s="195">
        <v>0</v>
      </c>
      <c r="G40" s="195">
        <v>0</v>
      </c>
      <c r="H40" s="155"/>
      <c r="I40" s="144"/>
    </row>
    <row r="41" spans="1:9" s="96" customFormat="1" ht="21.75" customHeight="1">
      <c r="A41" s="231"/>
      <c r="B41" s="250"/>
      <c r="C41" s="226"/>
      <c r="D41" s="153" t="s">
        <v>44</v>
      </c>
      <c r="E41" s="194">
        <v>8.5</v>
      </c>
      <c r="F41" s="195">
        <v>8.5</v>
      </c>
      <c r="G41" s="195">
        <v>8.5</v>
      </c>
      <c r="H41" s="155">
        <f t="shared" ref="H41" si="17">G41/F41</f>
        <v>1</v>
      </c>
      <c r="I41" s="144" t="s">
        <v>565</v>
      </c>
    </row>
    <row r="42" spans="1:9" s="96" customFormat="1" ht="22.5" customHeight="1">
      <c r="A42" s="229" t="s">
        <v>383</v>
      </c>
      <c r="B42" s="248" t="s">
        <v>384</v>
      </c>
      <c r="C42" s="224" t="s">
        <v>320</v>
      </c>
      <c r="D42" s="153" t="s">
        <v>41</v>
      </c>
      <c r="E42" s="194">
        <f>E43+E44</f>
        <v>0</v>
      </c>
      <c r="F42" s="195">
        <f t="shared" ref="F42" si="18">F43+F44</f>
        <v>0</v>
      </c>
      <c r="G42" s="195">
        <f t="shared" ref="G42" si="19">G43+G44</f>
        <v>0</v>
      </c>
      <c r="H42" s="155"/>
      <c r="I42" s="144"/>
    </row>
    <row r="43" spans="1:9" s="96" customFormat="1" ht="36" customHeight="1">
      <c r="A43" s="230"/>
      <c r="B43" s="249"/>
      <c r="C43" s="225"/>
      <c r="D43" s="153" t="s">
        <v>2</v>
      </c>
      <c r="E43" s="194">
        <v>0</v>
      </c>
      <c r="F43" s="195">
        <v>0</v>
      </c>
      <c r="G43" s="195">
        <v>0</v>
      </c>
      <c r="H43" s="155"/>
      <c r="I43" s="144"/>
    </row>
    <row r="44" spans="1:9" s="96" customFormat="1" ht="22.5" customHeight="1">
      <c r="A44" s="231"/>
      <c r="B44" s="250"/>
      <c r="C44" s="226"/>
      <c r="D44" s="153" t="s">
        <v>44</v>
      </c>
      <c r="E44" s="194"/>
      <c r="F44" s="195"/>
      <c r="G44" s="195"/>
      <c r="H44" s="155"/>
      <c r="I44" s="144"/>
    </row>
    <row r="45" spans="1:9" s="96" customFormat="1" ht="22.5" customHeight="1">
      <c r="A45" s="229" t="s">
        <v>354</v>
      </c>
      <c r="B45" s="248" t="s">
        <v>377</v>
      </c>
      <c r="C45" s="224" t="s">
        <v>320</v>
      </c>
      <c r="D45" s="153" t="s">
        <v>41</v>
      </c>
      <c r="E45" s="194">
        <f>E46+E47</f>
        <v>50</v>
      </c>
      <c r="F45" s="195">
        <f t="shared" ref="F45" si="20">F46+F47</f>
        <v>50</v>
      </c>
      <c r="G45" s="195">
        <f t="shared" ref="G45" si="21">G46+G47</f>
        <v>8</v>
      </c>
      <c r="H45" s="155">
        <f t="shared" si="8"/>
        <v>0.16</v>
      </c>
      <c r="I45" s="144"/>
    </row>
    <row r="46" spans="1:9" s="96" customFormat="1" ht="39.75" customHeight="1">
      <c r="A46" s="230"/>
      <c r="B46" s="249"/>
      <c r="C46" s="225"/>
      <c r="D46" s="153" t="s">
        <v>2</v>
      </c>
      <c r="E46" s="194">
        <v>0</v>
      </c>
      <c r="F46" s="195">
        <v>0</v>
      </c>
      <c r="G46" s="195">
        <v>0</v>
      </c>
      <c r="H46" s="155"/>
      <c r="I46" s="144"/>
    </row>
    <row r="47" spans="1:9" s="96" customFormat="1" ht="33" customHeight="1">
      <c r="A47" s="231"/>
      <c r="B47" s="250"/>
      <c r="C47" s="226"/>
      <c r="D47" s="153" t="s">
        <v>44</v>
      </c>
      <c r="E47" s="194">
        <v>50</v>
      </c>
      <c r="F47" s="194">
        <v>50</v>
      </c>
      <c r="G47" s="194">
        <v>8</v>
      </c>
      <c r="H47" s="155">
        <f t="shared" si="8"/>
        <v>0.16</v>
      </c>
      <c r="I47" s="144" t="s">
        <v>566</v>
      </c>
    </row>
    <row r="48" spans="1:9" s="96" customFormat="1" ht="24.75" customHeight="1">
      <c r="A48" s="227" t="s">
        <v>390</v>
      </c>
      <c r="B48" s="228" t="s">
        <v>391</v>
      </c>
      <c r="C48" s="224" t="s">
        <v>319</v>
      </c>
      <c r="D48" s="153" t="s">
        <v>41</v>
      </c>
      <c r="E48" s="194">
        <f>E49+E50</f>
        <v>0</v>
      </c>
      <c r="F48" s="195">
        <f t="shared" ref="F48:G48" si="22">F49+F50</f>
        <v>0</v>
      </c>
      <c r="G48" s="195">
        <f t="shared" si="22"/>
        <v>0</v>
      </c>
      <c r="H48" s="155"/>
      <c r="I48" s="144"/>
    </row>
    <row r="49" spans="1:9" s="96" customFormat="1" ht="33" customHeight="1">
      <c r="A49" s="227"/>
      <c r="B49" s="228"/>
      <c r="C49" s="225"/>
      <c r="D49" s="153" t="s">
        <v>2</v>
      </c>
      <c r="E49" s="194">
        <v>0</v>
      </c>
      <c r="F49" s="195">
        <v>0</v>
      </c>
      <c r="G49" s="195">
        <v>0</v>
      </c>
      <c r="H49" s="155"/>
      <c r="I49" s="145"/>
    </row>
    <row r="50" spans="1:9" s="96" customFormat="1" ht="24.75" customHeight="1">
      <c r="A50" s="227"/>
      <c r="B50" s="228"/>
      <c r="C50" s="226"/>
      <c r="D50" s="153" t="s">
        <v>44</v>
      </c>
      <c r="E50" s="194">
        <v>0</v>
      </c>
      <c r="F50" s="195">
        <v>0</v>
      </c>
      <c r="G50" s="195">
        <v>0</v>
      </c>
      <c r="H50" s="155"/>
      <c r="I50" s="145"/>
    </row>
    <row r="51" spans="1:9" s="96" customFormat="1" ht="29.25" customHeight="1">
      <c r="A51" s="227" t="s">
        <v>268</v>
      </c>
      <c r="B51" s="228" t="s">
        <v>270</v>
      </c>
      <c r="C51" s="224" t="s">
        <v>320</v>
      </c>
      <c r="D51" s="153" t="s">
        <v>41</v>
      </c>
      <c r="E51" s="194">
        <f>E52+E53</f>
        <v>567725.4</v>
      </c>
      <c r="F51" s="195">
        <f t="shared" ref="F51" si="23">F52+F53</f>
        <v>567325.4</v>
      </c>
      <c r="G51" s="195">
        <f t="shared" ref="G51" si="24">G52+G53</f>
        <v>94869.3</v>
      </c>
      <c r="H51" s="155">
        <f t="shared" si="8"/>
        <v>0.16722202108349107</v>
      </c>
      <c r="I51" s="144"/>
    </row>
    <row r="52" spans="1:9" s="96" customFormat="1" ht="65.25" customHeight="1">
      <c r="A52" s="227"/>
      <c r="B52" s="228"/>
      <c r="C52" s="225"/>
      <c r="D52" s="153" t="s">
        <v>2</v>
      </c>
      <c r="E52" s="194">
        <v>517642.8</v>
      </c>
      <c r="F52" s="194">
        <v>517642.8</v>
      </c>
      <c r="G52" s="195">
        <v>84914</v>
      </c>
      <c r="H52" s="155">
        <f t="shared" si="8"/>
        <v>0.16403975869074197</v>
      </c>
      <c r="I52" s="145" t="s">
        <v>567</v>
      </c>
    </row>
    <row r="53" spans="1:9" s="96" customFormat="1" ht="51.75" customHeight="1">
      <c r="A53" s="227"/>
      <c r="B53" s="228"/>
      <c r="C53" s="226"/>
      <c r="D53" s="153" t="s">
        <v>44</v>
      </c>
      <c r="E53" s="194">
        <f>49682.6+400</f>
        <v>50082.6</v>
      </c>
      <c r="F53" s="195">
        <v>49682.600000000006</v>
      </c>
      <c r="G53" s="195">
        <v>9955.2999999999993</v>
      </c>
      <c r="H53" s="155">
        <f t="shared" si="8"/>
        <v>0.20037799954108679</v>
      </c>
      <c r="I53" s="145" t="s">
        <v>568</v>
      </c>
    </row>
    <row r="54" spans="1:9" s="96" customFormat="1" ht="22.5" customHeight="1">
      <c r="A54" s="227" t="s">
        <v>269</v>
      </c>
      <c r="B54" s="228" t="s">
        <v>271</v>
      </c>
      <c r="C54" s="224" t="s">
        <v>292</v>
      </c>
      <c r="D54" s="153" t="s">
        <v>41</v>
      </c>
      <c r="E54" s="194">
        <f>E55+E56</f>
        <v>49405</v>
      </c>
      <c r="F54" s="195">
        <f t="shared" ref="F54" si="25">F55+F56</f>
        <v>49405</v>
      </c>
      <c r="G54" s="195">
        <f t="shared" ref="G54" si="26">G55+G56</f>
        <v>9330</v>
      </c>
      <c r="H54" s="155">
        <f t="shared" si="8"/>
        <v>0.18884728266369802</v>
      </c>
      <c r="I54" s="145"/>
    </row>
    <row r="55" spans="1:9" s="96" customFormat="1" ht="48.75" customHeight="1">
      <c r="A55" s="227"/>
      <c r="B55" s="228"/>
      <c r="C55" s="225"/>
      <c r="D55" s="153" t="s">
        <v>2</v>
      </c>
      <c r="E55" s="194">
        <v>1478.4</v>
      </c>
      <c r="F55" s="195">
        <v>1478.4</v>
      </c>
      <c r="G55" s="195">
        <v>312</v>
      </c>
      <c r="H55" s="155">
        <f t="shared" si="8"/>
        <v>0.21103896103896103</v>
      </c>
      <c r="I55" s="145" t="s">
        <v>569</v>
      </c>
    </row>
    <row r="56" spans="1:9" s="96" customFormat="1" ht="39" customHeight="1">
      <c r="A56" s="227"/>
      <c r="B56" s="228"/>
      <c r="C56" s="226"/>
      <c r="D56" s="153" t="s">
        <v>44</v>
      </c>
      <c r="E56" s="194">
        <v>47926.6</v>
      </c>
      <c r="F56" s="195">
        <v>47926.6</v>
      </c>
      <c r="G56" s="195">
        <v>9018</v>
      </c>
      <c r="H56" s="155">
        <f t="shared" si="8"/>
        <v>0.18816273217795546</v>
      </c>
      <c r="I56" s="145" t="s">
        <v>570</v>
      </c>
    </row>
    <row r="57" spans="1:9" s="158" customFormat="1" ht="21" customHeight="1">
      <c r="A57" s="156" t="s">
        <v>4</v>
      </c>
      <c r="B57" s="238" t="s">
        <v>272</v>
      </c>
      <c r="C57" s="238"/>
      <c r="D57" s="238"/>
      <c r="E57" s="238"/>
      <c r="F57" s="238"/>
      <c r="G57" s="238"/>
      <c r="H57" s="157"/>
      <c r="I57" s="152"/>
    </row>
    <row r="58" spans="1:9" s="96" customFormat="1" ht="99.75" customHeight="1">
      <c r="A58" s="193" t="s">
        <v>392</v>
      </c>
      <c r="B58" s="197" t="s">
        <v>393</v>
      </c>
      <c r="C58" s="198" t="s">
        <v>560</v>
      </c>
      <c r="D58" s="153" t="s">
        <v>547</v>
      </c>
      <c r="E58" s="194"/>
      <c r="F58" s="194"/>
      <c r="G58" s="194"/>
      <c r="H58" s="180"/>
      <c r="I58" s="144" t="s">
        <v>593</v>
      </c>
    </row>
    <row r="59" spans="1:9" s="96" customFormat="1" ht="21.75" customHeight="1">
      <c r="A59" s="227" t="s">
        <v>273</v>
      </c>
      <c r="B59" s="228" t="s">
        <v>275</v>
      </c>
      <c r="C59" s="224" t="s">
        <v>321</v>
      </c>
      <c r="D59" s="153" t="s">
        <v>41</v>
      </c>
      <c r="E59" s="194">
        <f>E60+E61</f>
        <v>16708.400000000001</v>
      </c>
      <c r="F59" s="195">
        <f t="shared" ref="F59" si="27">F60+F61</f>
        <v>16708.400000000001</v>
      </c>
      <c r="G59" s="195">
        <f t="shared" ref="G59" si="28">G60+G61</f>
        <v>3126.3</v>
      </c>
      <c r="H59" s="155">
        <f t="shared" si="8"/>
        <v>0.18710947786741997</v>
      </c>
      <c r="I59" s="145"/>
    </row>
    <row r="60" spans="1:9" s="96" customFormat="1" ht="33" customHeight="1">
      <c r="A60" s="227"/>
      <c r="B60" s="228"/>
      <c r="C60" s="225"/>
      <c r="D60" s="153" t="s">
        <v>2</v>
      </c>
      <c r="E60" s="194"/>
      <c r="F60" s="195"/>
      <c r="G60" s="195">
        <v>0</v>
      </c>
      <c r="H60" s="155"/>
      <c r="I60" s="145"/>
    </row>
    <row r="61" spans="1:9" s="96" customFormat="1" ht="35.25" customHeight="1">
      <c r="A61" s="227"/>
      <c r="B61" s="228"/>
      <c r="C61" s="226"/>
      <c r="D61" s="153" t="s">
        <v>44</v>
      </c>
      <c r="E61" s="194">
        <v>16708.400000000001</v>
      </c>
      <c r="F61" s="194">
        <v>16708.400000000001</v>
      </c>
      <c r="G61" s="195">
        <v>3126.3</v>
      </c>
      <c r="H61" s="155">
        <f t="shared" si="8"/>
        <v>0.18710947786741997</v>
      </c>
      <c r="I61" s="145" t="s">
        <v>571</v>
      </c>
    </row>
    <row r="62" spans="1:9" s="96" customFormat="1" ht="30.75" customHeight="1">
      <c r="A62" s="227" t="s">
        <v>274</v>
      </c>
      <c r="B62" s="228" t="s">
        <v>276</v>
      </c>
      <c r="C62" s="224" t="s">
        <v>293</v>
      </c>
      <c r="D62" s="153" t="s">
        <v>41</v>
      </c>
      <c r="E62" s="194">
        <f>E63+E64</f>
        <v>27155.499999999996</v>
      </c>
      <c r="F62" s="195">
        <f t="shared" ref="F62" si="29">F63+F64</f>
        <v>27155.499999999996</v>
      </c>
      <c r="G62" s="195">
        <f t="shared" ref="G62" si="30">G63+G64</f>
        <v>6629.5</v>
      </c>
      <c r="H62" s="155">
        <f t="shared" si="8"/>
        <v>0.24413102318130769</v>
      </c>
      <c r="I62" s="145"/>
    </row>
    <row r="63" spans="1:9" s="96" customFormat="1" ht="36" customHeight="1">
      <c r="A63" s="227"/>
      <c r="B63" s="228"/>
      <c r="C63" s="225"/>
      <c r="D63" s="153" t="s">
        <v>2</v>
      </c>
      <c r="E63" s="194">
        <v>1441</v>
      </c>
      <c r="F63" s="194">
        <v>1441</v>
      </c>
      <c r="G63" s="195">
        <v>385.3</v>
      </c>
      <c r="H63" s="155">
        <f t="shared" si="8"/>
        <v>0.26738376127689106</v>
      </c>
      <c r="I63" s="145" t="s">
        <v>572</v>
      </c>
    </row>
    <row r="64" spans="1:9" s="96" customFormat="1" ht="24" customHeight="1">
      <c r="A64" s="227"/>
      <c r="B64" s="228"/>
      <c r="C64" s="226"/>
      <c r="D64" s="153" t="s">
        <v>44</v>
      </c>
      <c r="E64" s="194">
        <v>25714.499999999996</v>
      </c>
      <c r="F64" s="194">
        <v>25714.499999999996</v>
      </c>
      <c r="G64" s="195">
        <v>6244.2</v>
      </c>
      <c r="H64" s="155">
        <f t="shared" si="8"/>
        <v>0.24282797643352974</v>
      </c>
      <c r="I64" s="145" t="s">
        <v>573</v>
      </c>
    </row>
    <row r="65" spans="1:9" s="158" customFormat="1" ht="24.75" customHeight="1">
      <c r="A65" s="159"/>
      <c r="B65" s="159" t="s">
        <v>294</v>
      </c>
      <c r="C65" s="159"/>
      <c r="D65" s="160"/>
      <c r="E65" s="196">
        <f>E14+E17+E20+E24+E27+E30+E33+E36+E39+E42+E45+E51+E54+E59+E62</f>
        <v>1180898.3999999999</v>
      </c>
      <c r="F65" s="196">
        <f>F14+F17+F20+F24+F27+F30+F33+F36+F39+F42+F45+F51+F54+F59+F62</f>
        <v>1180498.3999999999</v>
      </c>
      <c r="G65" s="196">
        <f>G14+G17+G20+G24+G27+G30+G33+G36+G39+G42+G45+G51+G54+G59+G62</f>
        <v>214234.69999999998</v>
      </c>
      <c r="H65" s="161">
        <f>G65/F65</f>
        <v>0.18147817904708724</v>
      </c>
      <c r="I65" s="144"/>
    </row>
    <row r="66" spans="1:9" s="96" customFormat="1" ht="28.5" customHeight="1">
      <c r="A66" s="162" t="s">
        <v>312</v>
      </c>
      <c r="B66" s="238" t="s">
        <v>313</v>
      </c>
      <c r="C66" s="238"/>
      <c r="D66" s="238"/>
      <c r="E66" s="238"/>
      <c r="F66" s="238"/>
      <c r="G66" s="238"/>
      <c r="H66" s="157"/>
      <c r="I66" s="144"/>
    </row>
    <row r="67" spans="1:9" s="96" customFormat="1" ht="21" customHeight="1">
      <c r="A67" s="227" t="s">
        <v>6</v>
      </c>
      <c r="B67" s="228" t="s">
        <v>351</v>
      </c>
      <c r="C67" s="224" t="s">
        <v>560</v>
      </c>
      <c r="D67" s="153" t="s">
        <v>41</v>
      </c>
      <c r="E67" s="194">
        <f>E68+E69</f>
        <v>50</v>
      </c>
      <c r="F67" s="195">
        <f t="shared" ref="F67" si="31">F68+F69</f>
        <v>50</v>
      </c>
      <c r="G67" s="195">
        <f t="shared" ref="G67" si="32">G68+G69</f>
        <v>36.799999999999997</v>
      </c>
      <c r="H67" s="155">
        <f t="shared" si="8"/>
        <v>0.73599999999999999</v>
      </c>
      <c r="I67" s="144"/>
    </row>
    <row r="68" spans="1:9" s="96" customFormat="1" ht="33.75" customHeight="1">
      <c r="A68" s="227"/>
      <c r="B68" s="228"/>
      <c r="C68" s="225"/>
      <c r="D68" s="153" t="s">
        <v>2</v>
      </c>
      <c r="E68" s="194">
        <v>0</v>
      </c>
      <c r="F68" s="195">
        <v>0</v>
      </c>
      <c r="G68" s="195"/>
      <c r="H68" s="155"/>
      <c r="I68" s="144"/>
    </row>
    <row r="69" spans="1:9" s="96" customFormat="1" ht="23.25" customHeight="1">
      <c r="A69" s="227"/>
      <c r="B69" s="228"/>
      <c r="C69" s="226"/>
      <c r="D69" s="153" t="s">
        <v>44</v>
      </c>
      <c r="E69" s="194">
        <v>50</v>
      </c>
      <c r="F69" s="194">
        <v>50</v>
      </c>
      <c r="G69" s="195">
        <v>36.799999999999997</v>
      </c>
      <c r="H69" s="155">
        <f t="shared" si="8"/>
        <v>0.73599999999999999</v>
      </c>
      <c r="I69" s="144" t="s">
        <v>386</v>
      </c>
    </row>
    <row r="70" spans="1:9" s="96" customFormat="1" ht="25.5" customHeight="1">
      <c r="A70" s="227" t="s">
        <v>7</v>
      </c>
      <c r="B70" s="228" t="s">
        <v>295</v>
      </c>
      <c r="C70" s="224" t="s">
        <v>365</v>
      </c>
      <c r="D70" s="153" t="s">
        <v>41</v>
      </c>
      <c r="E70" s="194">
        <f>E71+E72</f>
        <v>80</v>
      </c>
      <c r="F70" s="195">
        <f t="shared" ref="F70" si="33">F71+F72</f>
        <v>80</v>
      </c>
      <c r="G70" s="195">
        <f t="shared" ref="G70" si="34">G71+G72</f>
        <v>0</v>
      </c>
      <c r="H70" s="155">
        <f t="shared" si="8"/>
        <v>0</v>
      </c>
      <c r="I70" s="144"/>
    </row>
    <row r="71" spans="1:9" s="96" customFormat="1" ht="35.25" customHeight="1">
      <c r="A71" s="227"/>
      <c r="B71" s="228"/>
      <c r="C71" s="225"/>
      <c r="D71" s="153" t="s">
        <v>2</v>
      </c>
      <c r="E71" s="194">
        <v>0</v>
      </c>
      <c r="F71" s="195">
        <v>0</v>
      </c>
      <c r="G71" s="195">
        <v>0</v>
      </c>
      <c r="H71" s="155"/>
      <c r="I71" s="144"/>
    </row>
    <row r="72" spans="1:9" s="96" customFormat="1" ht="36" customHeight="1">
      <c r="A72" s="227"/>
      <c r="B72" s="228"/>
      <c r="C72" s="226"/>
      <c r="D72" s="153" t="s">
        <v>44</v>
      </c>
      <c r="E72" s="194">
        <v>80</v>
      </c>
      <c r="F72" s="194">
        <v>80</v>
      </c>
      <c r="G72" s="195"/>
      <c r="H72" s="155">
        <f t="shared" si="8"/>
        <v>0</v>
      </c>
      <c r="I72" s="144"/>
    </row>
    <row r="73" spans="1:9" s="96" customFormat="1" ht="27" customHeight="1">
      <c r="A73" s="227" t="s">
        <v>8</v>
      </c>
      <c r="B73" s="228" t="s">
        <v>296</v>
      </c>
      <c r="C73" s="224" t="s">
        <v>365</v>
      </c>
      <c r="D73" s="153" t="s">
        <v>41</v>
      </c>
      <c r="E73" s="194">
        <f>E74+E75</f>
        <v>80</v>
      </c>
      <c r="F73" s="195">
        <f t="shared" ref="F73" si="35">F74+F75</f>
        <v>80</v>
      </c>
      <c r="G73" s="195">
        <f t="shared" ref="G73" si="36">G74+G75</f>
        <v>0</v>
      </c>
      <c r="H73" s="155">
        <f t="shared" si="8"/>
        <v>0</v>
      </c>
      <c r="I73" s="144"/>
    </row>
    <row r="74" spans="1:9" s="96" customFormat="1" ht="34.5" customHeight="1">
      <c r="A74" s="227"/>
      <c r="B74" s="228"/>
      <c r="C74" s="225"/>
      <c r="D74" s="153" t="s">
        <v>2</v>
      </c>
      <c r="E74" s="194">
        <v>0</v>
      </c>
      <c r="F74" s="195">
        <v>0</v>
      </c>
      <c r="G74" s="195">
        <v>0</v>
      </c>
      <c r="H74" s="155"/>
      <c r="I74" s="144"/>
    </row>
    <row r="75" spans="1:9" s="96" customFormat="1" ht="39.75" customHeight="1">
      <c r="A75" s="227"/>
      <c r="B75" s="228"/>
      <c r="C75" s="226"/>
      <c r="D75" s="153" t="s">
        <v>44</v>
      </c>
      <c r="E75" s="194">
        <v>80</v>
      </c>
      <c r="F75" s="194">
        <v>80</v>
      </c>
      <c r="G75" s="195"/>
      <c r="H75" s="155">
        <f t="shared" si="8"/>
        <v>0</v>
      </c>
      <c r="I75" s="144"/>
    </row>
    <row r="76" spans="1:9" s="96" customFormat="1" ht="35.25" customHeight="1">
      <c r="A76" s="227" t="s">
        <v>14</v>
      </c>
      <c r="B76" s="228" t="s">
        <v>297</v>
      </c>
      <c r="C76" s="224" t="s">
        <v>365</v>
      </c>
      <c r="D76" s="153" t="s">
        <v>41</v>
      </c>
      <c r="E76" s="194">
        <f>E77+E78</f>
        <v>280</v>
      </c>
      <c r="F76" s="195">
        <f t="shared" ref="F76:G76" si="37">F77+F78</f>
        <v>280</v>
      </c>
      <c r="G76" s="195">
        <f t="shared" si="37"/>
        <v>115</v>
      </c>
      <c r="H76" s="155">
        <f t="shared" si="8"/>
        <v>0.4107142857142857</v>
      </c>
      <c r="I76" s="144"/>
    </row>
    <row r="77" spans="1:9" s="96" customFormat="1" ht="35.25" customHeight="1">
      <c r="A77" s="227"/>
      <c r="B77" s="228"/>
      <c r="C77" s="225"/>
      <c r="D77" s="153" t="s">
        <v>2</v>
      </c>
      <c r="E77" s="194">
        <v>0</v>
      </c>
      <c r="F77" s="195"/>
      <c r="G77" s="195"/>
      <c r="H77" s="155"/>
      <c r="I77" s="144"/>
    </row>
    <row r="78" spans="1:9" s="96" customFormat="1" ht="33.75" customHeight="1">
      <c r="A78" s="227"/>
      <c r="B78" s="228"/>
      <c r="C78" s="226"/>
      <c r="D78" s="153" t="s">
        <v>44</v>
      </c>
      <c r="E78" s="194">
        <v>280</v>
      </c>
      <c r="F78" s="194">
        <v>280</v>
      </c>
      <c r="G78" s="194">
        <v>115</v>
      </c>
      <c r="H78" s="155">
        <f t="shared" si="8"/>
        <v>0.4107142857142857</v>
      </c>
      <c r="I78" s="144" t="s">
        <v>582</v>
      </c>
    </row>
    <row r="79" spans="1:9" s="96" customFormat="1" ht="18" customHeight="1">
      <c r="A79" s="227" t="s">
        <v>352</v>
      </c>
      <c r="B79" s="255" t="s">
        <v>353</v>
      </c>
      <c r="C79" s="224" t="s">
        <v>321</v>
      </c>
      <c r="D79" s="153" t="s">
        <v>41</v>
      </c>
      <c r="E79" s="194">
        <f>E80+E81</f>
        <v>60</v>
      </c>
      <c r="F79" s="195">
        <f t="shared" ref="F79" si="38">F80+F81</f>
        <v>60</v>
      </c>
      <c r="G79" s="195">
        <f t="shared" ref="G79" si="39">G80+G81</f>
        <v>15</v>
      </c>
      <c r="H79" s="155">
        <f t="shared" si="8"/>
        <v>0.25</v>
      </c>
      <c r="I79" s="144"/>
    </row>
    <row r="80" spans="1:9" s="96" customFormat="1" ht="36" customHeight="1">
      <c r="A80" s="227"/>
      <c r="B80" s="255"/>
      <c r="C80" s="225"/>
      <c r="D80" s="153" t="s">
        <v>2</v>
      </c>
      <c r="E80" s="194">
        <v>0</v>
      </c>
      <c r="F80" s="195">
        <v>0</v>
      </c>
      <c r="G80" s="195">
        <v>0</v>
      </c>
      <c r="H80" s="155"/>
      <c r="I80" s="144"/>
    </row>
    <row r="81" spans="1:10" s="96" customFormat="1" ht="21" customHeight="1">
      <c r="A81" s="227"/>
      <c r="B81" s="255"/>
      <c r="C81" s="226"/>
      <c r="D81" s="153" t="s">
        <v>44</v>
      </c>
      <c r="E81" s="194">
        <v>60</v>
      </c>
      <c r="F81" s="194">
        <v>60</v>
      </c>
      <c r="G81" s="195">
        <v>15</v>
      </c>
      <c r="H81" s="155">
        <f t="shared" si="8"/>
        <v>0.25</v>
      </c>
      <c r="I81" s="144" t="s">
        <v>574</v>
      </c>
    </row>
    <row r="82" spans="1:10" s="158" customFormat="1">
      <c r="A82" s="163"/>
      <c r="B82" s="159" t="s">
        <v>314</v>
      </c>
      <c r="C82" s="159"/>
      <c r="D82" s="160"/>
      <c r="E82" s="196">
        <f>E67+E70+E73+E76+E79</f>
        <v>550</v>
      </c>
      <c r="F82" s="196">
        <f>F67+F70+F73+F76+F79</f>
        <v>550</v>
      </c>
      <c r="G82" s="196">
        <f>G67+G70+G73+G76+G79</f>
        <v>166.8</v>
      </c>
      <c r="H82" s="161">
        <f t="shared" si="8"/>
        <v>0.3032727272727273</v>
      </c>
      <c r="I82" s="144"/>
    </row>
    <row r="83" spans="1:10" s="96" customFormat="1" ht="19.5" customHeight="1">
      <c r="A83" s="162" t="s">
        <v>277</v>
      </c>
      <c r="B83" s="238" t="s">
        <v>278</v>
      </c>
      <c r="C83" s="238"/>
      <c r="D83" s="238"/>
      <c r="E83" s="238"/>
      <c r="F83" s="238"/>
      <c r="G83" s="238"/>
      <c r="H83" s="157"/>
      <c r="I83" s="144"/>
    </row>
    <row r="84" spans="1:10" s="96" customFormat="1" ht="27" customHeight="1">
      <c r="A84" s="227" t="s">
        <v>16</v>
      </c>
      <c r="B84" s="260" t="s">
        <v>554</v>
      </c>
      <c r="C84" s="224" t="s">
        <v>548</v>
      </c>
      <c r="D84" s="153" t="s">
        <v>41</v>
      </c>
      <c r="E84" s="194">
        <f>E85+E86</f>
        <v>0</v>
      </c>
      <c r="F84" s="195">
        <f t="shared" ref="F84" si="40">F85+F86</f>
        <v>149060</v>
      </c>
      <c r="G84" s="195">
        <f t="shared" ref="G84" si="41">G85+G86</f>
        <v>400</v>
      </c>
      <c r="H84" s="155">
        <f t="shared" si="8"/>
        <v>2.6834831611431639E-3</v>
      </c>
      <c r="I84" s="144"/>
      <c r="J84" s="164"/>
    </row>
    <row r="85" spans="1:10" s="96" customFormat="1" ht="36.75" customHeight="1">
      <c r="A85" s="227"/>
      <c r="B85" s="260"/>
      <c r="C85" s="225"/>
      <c r="D85" s="153" t="s">
        <v>2</v>
      </c>
      <c r="E85" s="194">
        <v>0</v>
      </c>
      <c r="F85" s="195">
        <v>0</v>
      </c>
      <c r="G85" s="195"/>
      <c r="H85" s="155"/>
      <c r="I85" s="144"/>
    </row>
    <row r="86" spans="1:10" s="96" customFormat="1" ht="65.25" customHeight="1">
      <c r="A86" s="227"/>
      <c r="B86" s="260"/>
      <c r="C86" s="226"/>
      <c r="D86" s="153" t="s">
        <v>44</v>
      </c>
      <c r="E86" s="194">
        <v>0</v>
      </c>
      <c r="F86" s="195">
        <v>149060</v>
      </c>
      <c r="G86" s="195">
        <v>400</v>
      </c>
      <c r="H86" s="155">
        <f t="shared" si="8"/>
        <v>2.6834831611431639E-3</v>
      </c>
      <c r="I86" s="144" t="s">
        <v>577</v>
      </c>
    </row>
    <row r="87" spans="1:10" s="96" customFormat="1" ht="34.5" customHeight="1">
      <c r="A87" s="227" t="s">
        <v>298</v>
      </c>
      <c r="B87" s="239" t="s">
        <v>378</v>
      </c>
      <c r="C87" s="224" t="s">
        <v>379</v>
      </c>
      <c r="D87" s="153" t="s">
        <v>41</v>
      </c>
      <c r="E87" s="194">
        <f>E88+E89</f>
        <v>0</v>
      </c>
      <c r="F87" s="195">
        <f t="shared" ref="F87" si="42">F88+F89</f>
        <v>0</v>
      </c>
      <c r="G87" s="195">
        <f t="shared" ref="G87" si="43">G88+G89</f>
        <v>0</v>
      </c>
      <c r="H87" s="155"/>
      <c r="I87" s="144"/>
    </row>
    <row r="88" spans="1:10" s="96" customFormat="1" ht="35.25" customHeight="1">
      <c r="A88" s="227"/>
      <c r="B88" s="240"/>
      <c r="C88" s="225"/>
      <c r="D88" s="153" t="s">
        <v>2</v>
      </c>
      <c r="E88" s="194">
        <v>0</v>
      </c>
      <c r="F88" s="195">
        <v>0</v>
      </c>
      <c r="G88" s="195"/>
      <c r="H88" s="155"/>
      <c r="I88" s="144"/>
    </row>
    <row r="89" spans="1:10" s="96" customFormat="1" ht="34.5" customHeight="1">
      <c r="A89" s="227"/>
      <c r="B89" s="241"/>
      <c r="C89" s="226"/>
      <c r="D89" s="153" t="s">
        <v>44</v>
      </c>
      <c r="E89" s="194">
        <v>0</v>
      </c>
      <c r="F89" s="195">
        <v>0</v>
      </c>
      <c r="G89" s="195"/>
      <c r="H89" s="155"/>
      <c r="I89" s="144"/>
    </row>
    <row r="90" spans="1:10" s="96" customFormat="1" ht="21" customHeight="1">
      <c r="A90" s="229" t="s">
        <v>345</v>
      </c>
      <c r="B90" s="239" t="s">
        <v>380</v>
      </c>
      <c r="C90" s="224" t="s">
        <v>322</v>
      </c>
      <c r="D90" s="153" t="s">
        <v>41</v>
      </c>
      <c r="E90" s="194">
        <f>E91+E92</f>
        <v>0</v>
      </c>
      <c r="F90" s="195">
        <f t="shared" ref="F90" si="44">F91+F92</f>
        <v>0</v>
      </c>
      <c r="G90" s="195">
        <f t="shared" ref="G90" si="45">G91+G92</f>
        <v>0</v>
      </c>
      <c r="H90" s="155"/>
      <c r="I90" s="144"/>
    </row>
    <row r="91" spans="1:10" s="96" customFormat="1" ht="33.75" customHeight="1">
      <c r="A91" s="230"/>
      <c r="B91" s="240"/>
      <c r="C91" s="225"/>
      <c r="D91" s="153" t="s">
        <v>2</v>
      </c>
      <c r="E91" s="194">
        <v>0</v>
      </c>
      <c r="F91" s="195">
        <v>0</v>
      </c>
      <c r="G91" s="195"/>
      <c r="H91" s="155"/>
      <c r="I91" s="144"/>
    </row>
    <row r="92" spans="1:10" s="96" customFormat="1" ht="24.75" customHeight="1">
      <c r="A92" s="231"/>
      <c r="B92" s="241"/>
      <c r="C92" s="226"/>
      <c r="D92" s="153" t="s">
        <v>44</v>
      </c>
      <c r="E92" s="194">
        <v>0</v>
      </c>
      <c r="F92" s="195">
        <v>0</v>
      </c>
      <c r="G92" s="195"/>
      <c r="H92" s="155"/>
      <c r="I92" s="144"/>
    </row>
    <row r="93" spans="1:10" s="96" customFormat="1" ht="20.25" customHeight="1">
      <c r="A93" s="227" t="s">
        <v>299</v>
      </c>
      <c r="B93" s="228" t="s">
        <v>381</v>
      </c>
      <c r="C93" s="224" t="s">
        <v>379</v>
      </c>
      <c r="D93" s="153" t="s">
        <v>41</v>
      </c>
      <c r="E93" s="194">
        <f>E94+E95</f>
        <v>0</v>
      </c>
      <c r="F93" s="195">
        <f t="shared" ref="F93" si="46">F94+F95</f>
        <v>0</v>
      </c>
      <c r="G93" s="195">
        <f t="shared" ref="G93" si="47">G94+G95</f>
        <v>0</v>
      </c>
      <c r="H93" s="155"/>
      <c r="I93" s="144"/>
    </row>
    <row r="94" spans="1:10" s="96" customFormat="1" ht="32.25" customHeight="1">
      <c r="A94" s="227"/>
      <c r="B94" s="228"/>
      <c r="C94" s="225"/>
      <c r="D94" s="153" t="s">
        <v>2</v>
      </c>
      <c r="E94" s="194">
        <v>0</v>
      </c>
      <c r="F94" s="195">
        <v>0</v>
      </c>
      <c r="G94" s="195"/>
      <c r="H94" s="155"/>
      <c r="I94" s="144"/>
    </row>
    <row r="95" spans="1:10" s="96" customFormat="1" ht="45.75" customHeight="1">
      <c r="A95" s="227"/>
      <c r="B95" s="228"/>
      <c r="C95" s="226"/>
      <c r="D95" s="153" t="s">
        <v>44</v>
      </c>
      <c r="E95" s="194">
        <v>0</v>
      </c>
      <c r="F95" s="195">
        <v>0</v>
      </c>
      <c r="G95" s="195"/>
      <c r="H95" s="155"/>
      <c r="I95" s="144"/>
    </row>
    <row r="96" spans="1:10" s="96" customFormat="1" ht="24" customHeight="1">
      <c r="A96" s="227" t="s">
        <v>279</v>
      </c>
      <c r="B96" s="228" t="s">
        <v>281</v>
      </c>
      <c r="C96" s="224" t="s">
        <v>366</v>
      </c>
      <c r="D96" s="153" t="s">
        <v>41</v>
      </c>
      <c r="E96" s="194">
        <f>E97+E98</f>
        <v>90</v>
      </c>
      <c r="F96" s="195">
        <f t="shared" ref="F96" si="48">F97+F98</f>
        <v>90</v>
      </c>
      <c r="G96" s="195">
        <f t="shared" ref="G96" si="49">G97+G98</f>
        <v>10</v>
      </c>
      <c r="H96" s="155">
        <f t="shared" si="8"/>
        <v>0.1111111111111111</v>
      </c>
      <c r="I96" s="144"/>
    </row>
    <row r="97" spans="1:10" s="96" customFormat="1" ht="37.5" customHeight="1">
      <c r="A97" s="227"/>
      <c r="B97" s="228"/>
      <c r="C97" s="225"/>
      <c r="D97" s="153" t="s">
        <v>2</v>
      </c>
      <c r="E97" s="194">
        <v>0</v>
      </c>
      <c r="F97" s="195">
        <v>0</v>
      </c>
      <c r="G97" s="195"/>
      <c r="H97" s="155"/>
      <c r="I97" s="144"/>
    </row>
    <row r="98" spans="1:10" s="96" customFormat="1" ht="35.25" customHeight="1">
      <c r="A98" s="227"/>
      <c r="B98" s="228"/>
      <c r="C98" s="226"/>
      <c r="D98" s="153" t="s">
        <v>44</v>
      </c>
      <c r="E98" s="194">
        <v>90</v>
      </c>
      <c r="F98" s="195">
        <v>90</v>
      </c>
      <c r="G98" s="195">
        <v>10</v>
      </c>
      <c r="H98" s="155">
        <f t="shared" si="8"/>
        <v>0.1111111111111111</v>
      </c>
      <c r="I98" s="144" t="s">
        <v>578</v>
      </c>
    </row>
    <row r="99" spans="1:10" s="96" customFormat="1" ht="24.75" customHeight="1">
      <c r="A99" s="227" t="s">
        <v>300</v>
      </c>
      <c r="B99" s="228" t="s">
        <v>301</v>
      </c>
      <c r="C99" s="224" t="s">
        <v>322</v>
      </c>
      <c r="D99" s="153" t="s">
        <v>41</v>
      </c>
      <c r="E99" s="194">
        <f>E100+E101</f>
        <v>0</v>
      </c>
      <c r="F99" s="195">
        <f t="shared" ref="F99:G99" si="50">F100+F101</f>
        <v>0</v>
      </c>
      <c r="G99" s="195">
        <f t="shared" si="50"/>
        <v>0</v>
      </c>
      <c r="H99" s="155"/>
      <c r="I99" s="144"/>
    </row>
    <row r="100" spans="1:10" s="96" customFormat="1" ht="34.5" customHeight="1">
      <c r="A100" s="227"/>
      <c r="B100" s="228"/>
      <c r="C100" s="225"/>
      <c r="D100" s="153" t="s">
        <v>2</v>
      </c>
      <c r="E100" s="194">
        <v>0</v>
      </c>
      <c r="F100" s="195">
        <v>0</v>
      </c>
      <c r="G100" s="195"/>
      <c r="H100" s="155"/>
      <c r="I100" s="144"/>
    </row>
    <row r="101" spans="1:10" s="96" customFormat="1" ht="24.75" customHeight="1">
      <c r="A101" s="227"/>
      <c r="B101" s="228"/>
      <c r="C101" s="226"/>
      <c r="D101" s="153" t="s">
        <v>44</v>
      </c>
      <c r="E101" s="194">
        <v>0</v>
      </c>
      <c r="F101" s="195">
        <v>0</v>
      </c>
      <c r="G101" s="195"/>
      <c r="H101" s="155"/>
      <c r="I101" s="144"/>
    </row>
    <row r="102" spans="1:10" s="96" customFormat="1" ht="47.25" customHeight="1">
      <c r="A102" s="227" t="s">
        <v>302</v>
      </c>
      <c r="B102" s="261" t="s">
        <v>394</v>
      </c>
      <c r="C102" s="224" t="s">
        <v>365</v>
      </c>
      <c r="D102" s="153" t="s">
        <v>41</v>
      </c>
      <c r="E102" s="194">
        <f>E103+E104</f>
        <v>200</v>
      </c>
      <c r="F102" s="195">
        <f t="shared" ref="F102" si="51">F103+F104</f>
        <v>250</v>
      </c>
      <c r="G102" s="195">
        <f t="shared" ref="G102" si="52">G103+G104</f>
        <v>145.6</v>
      </c>
      <c r="H102" s="155">
        <f t="shared" ref="H102:H142" si="53">G102/F102</f>
        <v>0.58240000000000003</v>
      </c>
      <c r="I102" s="144"/>
    </row>
    <row r="103" spans="1:10" s="96" customFormat="1" ht="47.25" customHeight="1">
      <c r="A103" s="227"/>
      <c r="B103" s="261"/>
      <c r="C103" s="225"/>
      <c r="D103" s="153" t="s">
        <v>2</v>
      </c>
      <c r="E103" s="194">
        <v>0</v>
      </c>
      <c r="F103" s="195">
        <v>50</v>
      </c>
      <c r="G103" s="195"/>
      <c r="H103" s="155">
        <f t="shared" si="53"/>
        <v>0</v>
      </c>
      <c r="I103" s="144"/>
    </row>
    <row r="104" spans="1:10" s="96" customFormat="1" ht="47.25" customHeight="1">
      <c r="A104" s="227"/>
      <c r="B104" s="261"/>
      <c r="C104" s="226"/>
      <c r="D104" s="153" t="s">
        <v>44</v>
      </c>
      <c r="E104" s="194">
        <v>200</v>
      </c>
      <c r="F104" s="195">
        <v>200</v>
      </c>
      <c r="G104" s="195">
        <v>145.6</v>
      </c>
      <c r="H104" s="155">
        <f t="shared" si="53"/>
        <v>0.72799999999999998</v>
      </c>
      <c r="I104" s="144" t="s">
        <v>575</v>
      </c>
    </row>
    <row r="105" spans="1:10" s="96" customFormat="1" ht="25.5" customHeight="1">
      <c r="A105" s="227" t="s">
        <v>280</v>
      </c>
      <c r="B105" s="228" t="s">
        <v>282</v>
      </c>
      <c r="C105" s="224" t="s">
        <v>320</v>
      </c>
      <c r="D105" s="153" t="s">
        <v>41</v>
      </c>
      <c r="E105" s="194">
        <f>E106+E107</f>
        <v>64765.3</v>
      </c>
      <c r="F105" s="195">
        <f t="shared" ref="F105" si="54">F106+F107</f>
        <v>64765.3</v>
      </c>
      <c r="G105" s="195">
        <f t="shared" ref="G105" si="55">G106+G107</f>
        <v>5392.9</v>
      </c>
      <c r="H105" s="155">
        <f t="shared" si="53"/>
        <v>8.3268355122264534E-2</v>
      </c>
      <c r="I105" s="144"/>
    </row>
    <row r="106" spans="1:10" s="96" customFormat="1" ht="34.5" customHeight="1">
      <c r="A106" s="227"/>
      <c r="B106" s="228"/>
      <c r="C106" s="225"/>
      <c r="D106" s="153" t="s">
        <v>2</v>
      </c>
      <c r="E106" s="194">
        <v>62148.800000000003</v>
      </c>
      <c r="F106" s="194">
        <v>62148.800000000003</v>
      </c>
      <c r="G106" s="195">
        <v>5224.2</v>
      </c>
      <c r="H106" s="155">
        <f t="shared" si="53"/>
        <v>8.405954740879952E-2</v>
      </c>
      <c r="I106" s="266" t="s">
        <v>576</v>
      </c>
    </row>
    <row r="107" spans="1:10" s="96" customFormat="1" ht="25.5" customHeight="1">
      <c r="A107" s="227"/>
      <c r="B107" s="228"/>
      <c r="C107" s="226"/>
      <c r="D107" s="153" t="s">
        <v>44</v>
      </c>
      <c r="E107" s="194">
        <v>2616.5</v>
      </c>
      <c r="F107" s="195">
        <v>2616.5</v>
      </c>
      <c r="G107" s="195">
        <v>168.7</v>
      </c>
      <c r="H107" s="155">
        <f t="shared" si="53"/>
        <v>6.4475444295815018E-2</v>
      </c>
      <c r="I107" s="267"/>
    </row>
    <row r="108" spans="1:10" s="158" customFormat="1" ht="21.75" customHeight="1">
      <c r="A108" s="163"/>
      <c r="B108" s="159" t="s">
        <v>303</v>
      </c>
      <c r="C108" s="159"/>
      <c r="D108" s="160"/>
      <c r="E108" s="196">
        <f>E84+E87+E90+E93+E96+E102+E105</f>
        <v>65055.3</v>
      </c>
      <c r="F108" s="196">
        <f>F84+F87+F90+F93+F96+F99+F102+F105</f>
        <v>214165.3</v>
      </c>
      <c r="G108" s="196">
        <f>G84+G87+G90+G93+G96+G99+G102+G105</f>
        <v>5948.5</v>
      </c>
      <c r="H108" s="161">
        <f>G108/F108</f>
        <v>2.7775274519261525E-2</v>
      </c>
      <c r="I108" s="144"/>
    </row>
    <row r="109" spans="1:10" s="96" customFormat="1" ht="18.75" customHeight="1">
      <c r="A109" s="162" t="s">
        <v>283</v>
      </c>
      <c r="B109" s="238" t="s">
        <v>284</v>
      </c>
      <c r="C109" s="238"/>
      <c r="D109" s="238"/>
      <c r="E109" s="238"/>
      <c r="F109" s="238"/>
      <c r="G109" s="238"/>
      <c r="H109" s="157"/>
      <c r="I109" s="144"/>
    </row>
    <row r="110" spans="1:10" s="96" customFormat="1" ht="62.25" customHeight="1">
      <c r="A110" s="227" t="s">
        <v>94</v>
      </c>
      <c r="B110" s="228" t="s">
        <v>287</v>
      </c>
      <c r="C110" s="242" t="s">
        <v>561</v>
      </c>
      <c r="D110" s="153" t="s">
        <v>41</v>
      </c>
      <c r="E110" s="194">
        <f>E111+E112</f>
        <v>9811.9</v>
      </c>
      <c r="F110" s="195">
        <f t="shared" ref="F110" si="56">F111+F112</f>
        <v>9811.9</v>
      </c>
      <c r="G110" s="195">
        <f t="shared" ref="G110" si="57">G111+G112</f>
        <v>400</v>
      </c>
      <c r="H110" s="155">
        <f t="shared" si="53"/>
        <v>4.0766823958662442E-2</v>
      </c>
      <c r="I110" s="144"/>
      <c r="J110" s="164"/>
    </row>
    <row r="111" spans="1:10" s="96" customFormat="1" ht="62.25" customHeight="1">
      <c r="A111" s="227"/>
      <c r="B111" s="228"/>
      <c r="C111" s="243"/>
      <c r="D111" s="153" t="s">
        <v>2</v>
      </c>
      <c r="E111" s="194">
        <v>5818.2999999999993</v>
      </c>
      <c r="F111" s="195">
        <v>5818.2999999999993</v>
      </c>
      <c r="G111" s="195"/>
      <c r="H111" s="155">
        <f t="shared" si="53"/>
        <v>0</v>
      </c>
      <c r="I111" s="144"/>
    </row>
    <row r="112" spans="1:10" s="96" customFormat="1" ht="39.75" customHeight="1">
      <c r="A112" s="227"/>
      <c r="B112" s="228"/>
      <c r="C112" s="244"/>
      <c r="D112" s="153" t="s">
        <v>44</v>
      </c>
      <c r="E112" s="194">
        <v>3993.6</v>
      </c>
      <c r="F112" s="195">
        <v>3993.6</v>
      </c>
      <c r="G112" s="195">
        <v>400</v>
      </c>
      <c r="H112" s="155">
        <f t="shared" si="53"/>
        <v>0.10016025641025642</v>
      </c>
      <c r="I112" s="144" t="s">
        <v>581</v>
      </c>
    </row>
    <row r="113" spans="1:9" s="96" customFormat="1" ht="60.75" customHeight="1">
      <c r="A113" s="227" t="s">
        <v>285</v>
      </c>
      <c r="B113" s="228" t="s">
        <v>288</v>
      </c>
      <c r="C113" s="242" t="s">
        <v>561</v>
      </c>
      <c r="D113" s="153" t="s">
        <v>41</v>
      </c>
      <c r="E113" s="194">
        <f>E114+E115</f>
        <v>10579.400000000001</v>
      </c>
      <c r="F113" s="195">
        <f t="shared" ref="F113" si="58">F114+F115</f>
        <v>10579.400000000001</v>
      </c>
      <c r="G113" s="195">
        <f t="shared" ref="G113" si="59">G114+G115</f>
        <v>7</v>
      </c>
      <c r="H113" s="155">
        <f t="shared" si="53"/>
        <v>6.6166323231941311E-4</v>
      </c>
      <c r="I113" s="144"/>
    </row>
    <row r="114" spans="1:9" s="96" customFormat="1" ht="60.75" customHeight="1">
      <c r="A114" s="227"/>
      <c r="B114" s="228"/>
      <c r="C114" s="243"/>
      <c r="D114" s="153" t="s">
        <v>2</v>
      </c>
      <c r="E114" s="194">
        <v>10241.400000000001</v>
      </c>
      <c r="F114" s="195">
        <v>10241.400000000001</v>
      </c>
      <c r="G114" s="195"/>
      <c r="H114" s="155">
        <f t="shared" si="53"/>
        <v>0</v>
      </c>
      <c r="I114" s="144"/>
    </row>
    <row r="115" spans="1:9" s="96" customFormat="1" ht="42.75" customHeight="1">
      <c r="A115" s="227"/>
      <c r="B115" s="228"/>
      <c r="C115" s="244"/>
      <c r="D115" s="153" t="s">
        <v>44</v>
      </c>
      <c r="E115" s="194">
        <v>338</v>
      </c>
      <c r="F115" s="195">
        <v>338</v>
      </c>
      <c r="G115" s="195">
        <v>7</v>
      </c>
      <c r="H115" s="155">
        <f t="shared" si="53"/>
        <v>2.0710059171597635E-2</v>
      </c>
      <c r="I115" s="144" t="s">
        <v>592</v>
      </c>
    </row>
    <row r="116" spans="1:9" s="96" customFormat="1" ht="55.5" customHeight="1">
      <c r="A116" s="227" t="s">
        <v>373</v>
      </c>
      <c r="B116" s="228" t="s">
        <v>372</v>
      </c>
      <c r="C116" s="242" t="s">
        <v>561</v>
      </c>
      <c r="D116" s="153" t="s">
        <v>41</v>
      </c>
      <c r="E116" s="194">
        <f>E117+E118</f>
        <v>0</v>
      </c>
      <c r="F116" s="195">
        <f t="shared" ref="F116:G116" si="60">F117+F118</f>
        <v>0</v>
      </c>
      <c r="G116" s="195">
        <f t="shared" si="60"/>
        <v>0</v>
      </c>
      <c r="H116" s="155"/>
      <c r="I116" s="144"/>
    </row>
    <row r="117" spans="1:9" s="96" customFormat="1" ht="55.5" customHeight="1">
      <c r="A117" s="227"/>
      <c r="B117" s="228"/>
      <c r="C117" s="243"/>
      <c r="D117" s="153" t="s">
        <v>2</v>
      </c>
      <c r="E117" s="194">
        <v>0</v>
      </c>
      <c r="F117" s="195">
        <v>0</v>
      </c>
      <c r="G117" s="195">
        <v>0</v>
      </c>
      <c r="H117" s="155"/>
      <c r="I117" s="144"/>
    </row>
    <row r="118" spans="1:9" s="96" customFormat="1" ht="51.75" customHeight="1">
      <c r="A118" s="227"/>
      <c r="B118" s="228"/>
      <c r="C118" s="244"/>
      <c r="D118" s="153" t="s">
        <v>44</v>
      </c>
      <c r="E118" s="194">
        <v>0</v>
      </c>
      <c r="F118" s="195">
        <v>0</v>
      </c>
      <c r="G118" s="195"/>
      <c r="H118" s="155"/>
      <c r="I118" s="144"/>
    </row>
    <row r="119" spans="1:9" s="96" customFormat="1" ht="22.5" customHeight="1">
      <c r="A119" s="227" t="s">
        <v>304</v>
      </c>
      <c r="B119" s="228" t="s">
        <v>305</v>
      </c>
      <c r="C119" s="224" t="s">
        <v>382</v>
      </c>
      <c r="D119" s="153" t="s">
        <v>41</v>
      </c>
      <c r="E119" s="194">
        <f>E120+E121</f>
        <v>0</v>
      </c>
      <c r="F119" s="195">
        <f t="shared" ref="F119:G119" si="61">F120+F121</f>
        <v>0</v>
      </c>
      <c r="G119" s="195">
        <f t="shared" si="61"/>
        <v>0</v>
      </c>
      <c r="H119" s="155"/>
      <c r="I119" s="144"/>
    </row>
    <row r="120" spans="1:9" s="96" customFormat="1" ht="34.5" customHeight="1">
      <c r="A120" s="227"/>
      <c r="B120" s="228"/>
      <c r="C120" s="225"/>
      <c r="D120" s="153" t="s">
        <v>2</v>
      </c>
      <c r="E120" s="194">
        <v>0</v>
      </c>
      <c r="F120" s="195">
        <v>0</v>
      </c>
      <c r="G120" s="195">
        <v>0</v>
      </c>
      <c r="H120" s="155"/>
      <c r="I120" s="144"/>
    </row>
    <row r="121" spans="1:9" s="96" customFormat="1" ht="21.75" customHeight="1">
      <c r="A121" s="227"/>
      <c r="B121" s="228"/>
      <c r="C121" s="226"/>
      <c r="D121" s="153" t="s">
        <v>44</v>
      </c>
      <c r="E121" s="194">
        <v>0</v>
      </c>
      <c r="F121" s="194">
        <v>0</v>
      </c>
      <c r="G121" s="194"/>
      <c r="H121" s="155"/>
      <c r="I121" s="144"/>
    </row>
    <row r="122" spans="1:9" s="96" customFormat="1" ht="24.75" customHeight="1">
      <c r="A122" s="227" t="s">
        <v>306</v>
      </c>
      <c r="B122" s="228" t="s">
        <v>307</v>
      </c>
      <c r="C122" s="224" t="s">
        <v>323</v>
      </c>
      <c r="D122" s="153" t="s">
        <v>41</v>
      </c>
      <c r="E122" s="194">
        <f>E123+E124</f>
        <v>200</v>
      </c>
      <c r="F122" s="195">
        <f t="shared" ref="F122" si="62">F123+F124</f>
        <v>200</v>
      </c>
      <c r="G122" s="195">
        <f t="shared" ref="G122" si="63">G123+G124</f>
        <v>0</v>
      </c>
      <c r="H122" s="155">
        <f t="shared" si="53"/>
        <v>0</v>
      </c>
      <c r="I122" s="144"/>
    </row>
    <row r="123" spans="1:9" s="96" customFormat="1" ht="33" customHeight="1">
      <c r="A123" s="227"/>
      <c r="B123" s="228"/>
      <c r="C123" s="225"/>
      <c r="D123" s="153" t="s">
        <v>2</v>
      </c>
      <c r="E123" s="194">
        <v>0</v>
      </c>
      <c r="F123" s="195">
        <v>0</v>
      </c>
      <c r="G123" s="195">
        <v>0</v>
      </c>
      <c r="H123" s="155"/>
      <c r="I123" s="144"/>
    </row>
    <row r="124" spans="1:9" s="96" customFormat="1" ht="32.25" customHeight="1">
      <c r="A124" s="227"/>
      <c r="B124" s="228"/>
      <c r="C124" s="226"/>
      <c r="D124" s="153" t="s">
        <v>44</v>
      </c>
      <c r="E124" s="194">
        <v>200</v>
      </c>
      <c r="F124" s="194">
        <v>200</v>
      </c>
      <c r="G124" s="194"/>
      <c r="H124" s="155">
        <f t="shared" si="53"/>
        <v>0</v>
      </c>
      <c r="I124" s="144"/>
    </row>
    <row r="125" spans="1:9" s="96" customFormat="1" ht="15.75" hidden="1" customHeight="1">
      <c r="A125" s="227" t="s">
        <v>286</v>
      </c>
      <c r="B125" s="228" t="s">
        <v>289</v>
      </c>
      <c r="C125" s="165"/>
      <c r="D125" s="153" t="s">
        <v>41</v>
      </c>
      <c r="E125" s="194"/>
      <c r="F125" s="194">
        <v>200</v>
      </c>
      <c r="G125" s="195">
        <v>0</v>
      </c>
      <c r="H125" s="155">
        <f t="shared" si="53"/>
        <v>0</v>
      </c>
      <c r="I125" s="144"/>
    </row>
    <row r="126" spans="1:9" s="96" customFormat="1" ht="15.75" hidden="1" customHeight="1">
      <c r="A126" s="227"/>
      <c r="B126" s="228"/>
      <c r="C126" s="165"/>
      <c r="D126" s="153" t="s">
        <v>2</v>
      </c>
      <c r="E126" s="194">
        <v>0</v>
      </c>
      <c r="F126" s="194">
        <v>200</v>
      </c>
      <c r="G126" s="195">
        <v>0</v>
      </c>
      <c r="H126" s="155">
        <f t="shared" si="53"/>
        <v>0</v>
      </c>
      <c r="I126" s="144"/>
    </row>
    <row r="127" spans="1:9" s="96" customFormat="1" ht="15.75" hidden="1" customHeight="1">
      <c r="A127" s="227"/>
      <c r="B127" s="228"/>
      <c r="C127" s="165"/>
      <c r="D127" s="153" t="s">
        <v>44</v>
      </c>
      <c r="E127" s="194"/>
      <c r="F127" s="194">
        <v>200</v>
      </c>
      <c r="G127" s="195">
        <v>0</v>
      </c>
      <c r="H127" s="155">
        <f t="shared" si="53"/>
        <v>0</v>
      </c>
      <c r="I127" s="144"/>
    </row>
    <row r="128" spans="1:9" s="96" customFormat="1" ht="12.75" hidden="1" customHeight="1">
      <c r="A128" s="227"/>
      <c r="B128" s="228"/>
      <c r="C128" s="165"/>
      <c r="D128" s="166" t="s">
        <v>42</v>
      </c>
      <c r="E128" s="194"/>
      <c r="F128" s="194">
        <v>200</v>
      </c>
      <c r="G128" s="195"/>
      <c r="H128" s="155">
        <f t="shared" si="53"/>
        <v>0</v>
      </c>
      <c r="I128" s="144"/>
    </row>
    <row r="129" spans="1:9" s="96" customFormat="1" ht="12.75" hidden="1" customHeight="1">
      <c r="A129" s="227" t="s">
        <v>308</v>
      </c>
      <c r="B129" s="228" t="s">
        <v>309</v>
      </c>
      <c r="C129" s="165"/>
      <c r="D129" s="153" t="s">
        <v>41</v>
      </c>
      <c r="E129" s="194"/>
      <c r="F129" s="194">
        <v>200</v>
      </c>
      <c r="G129" s="195"/>
      <c r="H129" s="155">
        <f t="shared" si="53"/>
        <v>0</v>
      </c>
      <c r="I129" s="144"/>
    </row>
    <row r="130" spans="1:9" s="96" customFormat="1" ht="25.5" hidden="1" customHeight="1">
      <c r="A130" s="227"/>
      <c r="B130" s="228"/>
      <c r="C130" s="165"/>
      <c r="D130" s="153" t="s">
        <v>2</v>
      </c>
      <c r="E130" s="194"/>
      <c r="F130" s="194">
        <v>200</v>
      </c>
      <c r="G130" s="195"/>
      <c r="H130" s="155">
        <f t="shared" si="53"/>
        <v>0</v>
      </c>
      <c r="I130" s="144"/>
    </row>
    <row r="131" spans="1:9" s="96" customFormat="1" ht="12.75" hidden="1" customHeight="1">
      <c r="A131" s="227"/>
      <c r="B131" s="228"/>
      <c r="C131" s="165"/>
      <c r="D131" s="153" t="s">
        <v>44</v>
      </c>
      <c r="E131" s="194"/>
      <c r="F131" s="194">
        <v>200</v>
      </c>
      <c r="G131" s="195"/>
      <c r="H131" s="155">
        <f t="shared" si="53"/>
        <v>0</v>
      </c>
      <c r="I131" s="144"/>
    </row>
    <row r="132" spans="1:9" s="96" customFormat="1" ht="12.75" hidden="1" customHeight="1">
      <c r="A132" s="227"/>
      <c r="B132" s="228"/>
      <c r="C132" s="165"/>
      <c r="D132" s="166" t="s">
        <v>42</v>
      </c>
      <c r="E132" s="194">
        <v>0</v>
      </c>
      <c r="F132" s="194">
        <v>200</v>
      </c>
      <c r="G132" s="195">
        <v>0</v>
      </c>
      <c r="H132" s="155">
        <f t="shared" si="53"/>
        <v>0</v>
      </c>
      <c r="I132" s="144"/>
    </row>
    <row r="133" spans="1:9" s="96" customFormat="1" ht="20.25" customHeight="1">
      <c r="A133" s="229" t="s">
        <v>286</v>
      </c>
      <c r="B133" s="239" t="s">
        <v>367</v>
      </c>
      <c r="C133" s="224" t="s">
        <v>292</v>
      </c>
      <c r="D133" s="153" t="s">
        <v>41</v>
      </c>
      <c r="E133" s="194">
        <f>E134+E135</f>
        <v>60</v>
      </c>
      <c r="F133" s="194">
        <f t="shared" ref="F133:G133" si="64">F134+F135</f>
        <v>60</v>
      </c>
      <c r="G133" s="194">
        <f t="shared" si="64"/>
        <v>0</v>
      </c>
      <c r="H133" s="155"/>
      <c r="I133" s="144"/>
    </row>
    <row r="134" spans="1:9" s="96" customFormat="1" ht="35.25" customHeight="1">
      <c r="A134" s="230"/>
      <c r="B134" s="240"/>
      <c r="C134" s="225"/>
      <c r="D134" s="153" t="s">
        <v>2</v>
      </c>
      <c r="E134" s="194">
        <v>0</v>
      </c>
      <c r="F134" s="195">
        <v>0</v>
      </c>
      <c r="G134" s="195">
        <v>0</v>
      </c>
      <c r="H134" s="155"/>
      <c r="I134" s="144"/>
    </row>
    <row r="135" spans="1:9" s="96" customFormat="1" ht="19.5" customHeight="1">
      <c r="A135" s="231"/>
      <c r="B135" s="241"/>
      <c r="C135" s="226"/>
      <c r="D135" s="153" t="s">
        <v>44</v>
      </c>
      <c r="E135" s="194">
        <v>60</v>
      </c>
      <c r="F135" s="194">
        <v>60</v>
      </c>
      <c r="G135" s="195"/>
      <c r="H135" s="155"/>
      <c r="I135" s="144"/>
    </row>
    <row r="136" spans="1:9" s="96" customFormat="1" ht="24" customHeight="1">
      <c r="A136" s="229" t="s">
        <v>308</v>
      </c>
      <c r="B136" s="239" t="s">
        <v>309</v>
      </c>
      <c r="C136" s="224" t="s">
        <v>292</v>
      </c>
      <c r="D136" s="153" t="s">
        <v>41</v>
      </c>
      <c r="E136" s="194">
        <f>E137+E138</f>
        <v>0</v>
      </c>
      <c r="F136" s="195">
        <f t="shared" ref="F136" si="65">F137+F138</f>
        <v>0</v>
      </c>
      <c r="G136" s="195">
        <f t="shared" ref="G136" si="66">G137+G138</f>
        <v>0</v>
      </c>
      <c r="H136" s="155"/>
      <c r="I136" s="144"/>
    </row>
    <row r="137" spans="1:9" s="96" customFormat="1" ht="33" customHeight="1">
      <c r="A137" s="230"/>
      <c r="B137" s="240"/>
      <c r="C137" s="225"/>
      <c r="D137" s="153" t="s">
        <v>2</v>
      </c>
      <c r="E137" s="194">
        <v>0</v>
      </c>
      <c r="F137" s="195">
        <v>0</v>
      </c>
      <c r="G137" s="195"/>
      <c r="H137" s="155"/>
      <c r="I137" s="144"/>
    </row>
    <row r="138" spans="1:9" s="96" customFormat="1" ht="24" customHeight="1">
      <c r="A138" s="231"/>
      <c r="B138" s="241"/>
      <c r="C138" s="226"/>
      <c r="D138" s="153" t="s">
        <v>44</v>
      </c>
      <c r="E138" s="194">
        <v>0</v>
      </c>
      <c r="F138" s="194">
        <v>0</v>
      </c>
      <c r="G138" s="195"/>
      <c r="H138" s="155"/>
      <c r="I138" s="144"/>
    </row>
    <row r="139" spans="1:9" s="158" customFormat="1" ht="18.75" customHeight="1">
      <c r="A139" s="163"/>
      <c r="B139" s="159" t="s">
        <v>310</v>
      </c>
      <c r="C139" s="159"/>
      <c r="D139" s="160"/>
      <c r="E139" s="196">
        <f>E110+E113+E116+E119+E122+E133+E136</f>
        <v>20651.300000000003</v>
      </c>
      <c r="F139" s="196">
        <f>F110+F113+F116+F119+F122+F133+F136</f>
        <v>20651.300000000003</v>
      </c>
      <c r="G139" s="196">
        <f>G110+G113+G116+G119+G122+G133+G136</f>
        <v>407</v>
      </c>
      <c r="H139" s="161">
        <f t="shared" si="53"/>
        <v>1.9708202389195836E-2</v>
      </c>
      <c r="I139" s="144"/>
    </row>
    <row r="140" spans="1:9" s="158" customFormat="1" ht="24" customHeight="1">
      <c r="A140" s="262" t="s">
        <v>256</v>
      </c>
      <c r="B140" s="262"/>
      <c r="C140" s="245"/>
      <c r="D140" s="160" t="s">
        <v>41</v>
      </c>
      <c r="E140" s="196">
        <f>E65+E82+E108+E139</f>
        <v>1267155</v>
      </c>
      <c r="F140" s="196">
        <f>F65+F82+F108+F139</f>
        <v>1415865</v>
      </c>
      <c r="G140" s="196">
        <f>G65+G82+G108+G139</f>
        <v>220756.99999999997</v>
      </c>
      <c r="H140" s="161">
        <f t="shared" si="53"/>
        <v>0.15591670109791539</v>
      </c>
      <c r="I140" s="144"/>
    </row>
    <row r="141" spans="1:9" s="158" customFormat="1" ht="33.75" customHeight="1">
      <c r="A141" s="262"/>
      <c r="B141" s="262"/>
      <c r="C141" s="246"/>
      <c r="D141" s="167" t="s">
        <v>2</v>
      </c>
      <c r="E141" s="196">
        <f>E15+E18+E21+E25+E28+E31+E34+E37+E40+E43+E46+E49+E52+E55+E60+E63+E68+E71+E74+E77+E80+E85+E88+E91+E94+E97+E100+E103+E106+E111+E114+E117+E120+E123+E134+E137</f>
        <v>1018664.2000000002</v>
      </c>
      <c r="F141" s="196">
        <f t="shared" ref="F141" si="67">F15+F18+F21+F25+F28+F31+F34+F37+F40+F43+F46+F49+F52+F55+F60+F63+F68+F71+F74+F77+F80+F85+F88+F91+F94+F97+F100+F103+F106+F111+F114+F117+F120+F123+F134+F137</f>
        <v>1018714.2000000002</v>
      </c>
      <c r="G141" s="196">
        <f t="shared" ref="G141" si="68">G15+G18+G21+G25+G28+G31+G34+G37+G40+G43+G46+G49+G52+G55+G60+G63+G68+G71+G74+G77+G80+G85+G88+G91+G94+G97+G100+G103+G106+G111+G114+G117+G120+G123+G134+G137</f>
        <v>173251.7</v>
      </c>
      <c r="H141" s="161">
        <f t="shared" si="53"/>
        <v>0.17006899481719209</v>
      </c>
      <c r="I141" s="144"/>
    </row>
    <row r="142" spans="1:9" s="158" customFormat="1" ht="26.25" customHeight="1">
      <c r="A142" s="262"/>
      <c r="B142" s="262"/>
      <c r="C142" s="247"/>
      <c r="D142" s="167" t="s">
        <v>44</v>
      </c>
      <c r="E142" s="196">
        <f>E16+E19+E22+E26+E29+E32+E35+E38+E41+E44+E47+E50+E53+E56+E61+E64+E69+E72+E75+E78+E81+E86+E89+E92+E95+E98+E101+E104+E107+E112+E115+E118+E121+E124+E135+E138</f>
        <v>248490.8</v>
      </c>
      <c r="F142" s="196">
        <f t="shared" ref="F142" si="69">F16+F19+F22+F26+F29+F32+F35+F38+F41+F44+F47+F50+F53+F56+F61+F64+F69+F72+F75+F78+F81+F86+F89+F92+F95+F98+F101+F104+F107+F112+F115+F118+F121+F124+F135+F138</f>
        <v>397150.8</v>
      </c>
      <c r="G142" s="196">
        <f t="shared" ref="G142" si="70">G16+G19+G22+G26+G29+G32+G35+G38+G41+G44+G47+G50+G53+G56+G61+G64+G69+G72+G75+G78+G81+G86+G89+G92+G95+G98+G101+G104+G107+G112+G115+G118+G121+G124+G135+G138</f>
        <v>47505.299999999996</v>
      </c>
      <c r="H142" s="161">
        <f t="shared" si="53"/>
        <v>0.11961526956511229</v>
      </c>
      <c r="I142" s="144"/>
    </row>
    <row r="143" spans="1:9" hidden="1">
      <c r="A143" s="106" t="s">
        <v>43</v>
      </c>
      <c r="B143" s="107"/>
      <c r="C143" s="119"/>
      <c r="D143" s="108"/>
      <c r="E143" s="109"/>
      <c r="F143" s="130"/>
      <c r="G143" s="131"/>
      <c r="H143" s="131"/>
      <c r="I143" s="146"/>
    </row>
    <row r="144" spans="1:9" hidden="1">
      <c r="A144" s="110"/>
      <c r="B144" s="104"/>
      <c r="C144" s="104"/>
      <c r="D144" s="110"/>
      <c r="E144" s="111"/>
      <c r="F144" s="132"/>
      <c r="G144" s="132"/>
      <c r="H144" s="132"/>
      <c r="I144" s="146"/>
    </row>
    <row r="145" spans="1:9">
      <c r="A145" s="112"/>
    </row>
    <row r="146" spans="1:9">
      <c r="A146" s="112"/>
    </row>
    <row r="147" spans="1:9" ht="22.5" customHeight="1">
      <c r="A147" s="112"/>
      <c r="C147" s="98"/>
      <c r="D147" s="111"/>
      <c r="G147" s="134"/>
      <c r="H147" s="134"/>
    </row>
    <row r="148" spans="1:9" s="96" customFormat="1" ht="22.5" hidden="1" customHeight="1">
      <c r="A148" s="113"/>
      <c r="B148" s="114" t="s">
        <v>388</v>
      </c>
      <c r="C148" s="115"/>
      <c r="D148" s="192"/>
      <c r="E148" s="116" t="s">
        <v>387</v>
      </c>
      <c r="F148" s="133"/>
      <c r="G148" s="126"/>
      <c r="H148" s="126"/>
      <c r="I148" s="114"/>
    </row>
    <row r="149" spans="1:9" ht="22.5" customHeight="1">
      <c r="A149" s="112"/>
      <c r="B149" s="100" t="s">
        <v>549</v>
      </c>
      <c r="C149" s="120"/>
      <c r="D149" s="191"/>
      <c r="E149" s="102" t="s">
        <v>550</v>
      </c>
      <c r="F149" s="135"/>
      <c r="G149" s="134"/>
      <c r="H149" s="134"/>
      <c r="I149" s="103"/>
    </row>
    <row r="150" spans="1:9" ht="25.5" customHeight="1">
      <c r="A150" s="112"/>
      <c r="B150" s="100" t="s">
        <v>551</v>
      </c>
      <c r="C150" s="120"/>
      <c r="D150" s="148"/>
      <c r="E150" s="102" t="s">
        <v>552</v>
      </c>
      <c r="F150" s="135"/>
      <c r="G150" s="134"/>
      <c r="H150" s="134"/>
      <c r="I150" s="103"/>
    </row>
    <row r="151" spans="1:9" ht="16.5">
      <c r="A151" s="112"/>
      <c r="B151" s="100"/>
      <c r="C151" s="120"/>
      <c r="D151" s="101"/>
      <c r="E151" s="102"/>
      <c r="F151" s="135"/>
      <c r="G151" s="134"/>
      <c r="H151" s="134"/>
      <c r="I151" s="103"/>
    </row>
    <row r="152" spans="1:9" ht="16.5">
      <c r="A152" s="112"/>
      <c r="B152" s="100" t="s">
        <v>317</v>
      </c>
      <c r="C152" s="120"/>
      <c r="D152" s="101"/>
      <c r="E152" s="102"/>
      <c r="F152" s="135"/>
      <c r="G152" s="134"/>
      <c r="H152" s="134"/>
      <c r="I152" s="103"/>
    </row>
    <row r="153" spans="1:9" ht="16.5">
      <c r="A153" s="112"/>
      <c r="B153" s="100" t="s">
        <v>318</v>
      </c>
      <c r="C153" s="121"/>
      <c r="D153" s="191"/>
      <c r="E153" s="179" t="s">
        <v>553</v>
      </c>
      <c r="F153" s="135"/>
      <c r="G153" s="134"/>
      <c r="H153" s="134"/>
      <c r="I153" s="103"/>
    </row>
    <row r="154" spans="1:9" ht="16.5">
      <c r="A154" s="112"/>
      <c r="B154" s="100"/>
      <c r="C154" s="120"/>
      <c r="D154" s="101"/>
      <c r="E154" s="102"/>
      <c r="F154" s="135"/>
      <c r="G154" s="134"/>
      <c r="H154" s="134"/>
      <c r="I154" s="103"/>
    </row>
    <row r="155" spans="1:9" ht="16.5">
      <c r="A155" s="112"/>
      <c r="B155" s="100"/>
      <c r="C155" s="120"/>
      <c r="D155" s="101"/>
      <c r="E155" s="102"/>
      <c r="F155" s="135"/>
      <c r="G155" s="134"/>
      <c r="H155" s="134"/>
      <c r="I155" s="103"/>
    </row>
    <row r="156" spans="1:9" ht="14.25" customHeight="1">
      <c r="A156" s="258" t="s">
        <v>343</v>
      </c>
      <c r="B156" s="258"/>
      <c r="C156" s="147"/>
      <c r="D156" s="149"/>
      <c r="E156" s="116"/>
      <c r="F156" s="133"/>
      <c r="G156" s="126"/>
      <c r="H156" s="136"/>
      <c r="I156" s="147"/>
    </row>
    <row r="157" spans="1:9">
      <c r="A157" s="258" t="s">
        <v>311</v>
      </c>
      <c r="B157" s="258"/>
      <c r="C157" s="258"/>
      <c r="D157" s="258"/>
      <c r="E157" s="258"/>
      <c r="F157" s="258"/>
      <c r="G157" s="258"/>
      <c r="H157" s="123"/>
      <c r="I157" s="96"/>
    </row>
    <row r="158" spans="1:9">
      <c r="A158" s="259"/>
      <c r="B158" s="259"/>
      <c r="C158" s="259"/>
      <c r="D158" s="259"/>
      <c r="E158" s="259"/>
      <c r="F158" s="259"/>
      <c r="G158" s="259"/>
      <c r="H158" s="123"/>
      <c r="I158" s="96"/>
    </row>
    <row r="159" spans="1:9" ht="48.75" customHeight="1">
      <c r="A159" s="112"/>
      <c r="B159" s="256"/>
      <c r="C159" s="256"/>
      <c r="D159" s="257"/>
      <c r="E159" s="257"/>
      <c r="F159" s="137"/>
      <c r="G159" s="134"/>
      <c r="H159" s="134"/>
      <c r="I159" s="96"/>
    </row>
  </sheetData>
  <mergeCells count="135">
    <mergeCell ref="I10:I11"/>
    <mergeCell ref="A24:A26"/>
    <mergeCell ref="A14:A16"/>
    <mergeCell ref="B14:B16"/>
    <mergeCell ref="B109:G109"/>
    <mergeCell ref="B90:B92"/>
    <mergeCell ref="B93:B95"/>
    <mergeCell ref="A36:A38"/>
    <mergeCell ref="B36:B38"/>
    <mergeCell ref="B45:B47"/>
    <mergeCell ref="A67:A69"/>
    <mergeCell ref="B67:B69"/>
    <mergeCell ref="A42:A44"/>
    <mergeCell ref="B42:B44"/>
    <mergeCell ref="A62:A64"/>
    <mergeCell ref="B62:B64"/>
    <mergeCell ref="B66:G66"/>
    <mergeCell ref="I106:I107"/>
    <mergeCell ref="A10:A11"/>
    <mergeCell ref="B10:B11"/>
    <mergeCell ref="B24:B26"/>
    <mergeCell ref="B17:B19"/>
    <mergeCell ref="B12:G12"/>
    <mergeCell ref="B13:G13"/>
    <mergeCell ref="B159:E159"/>
    <mergeCell ref="A156:B156"/>
    <mergeCell ref="A158:G158"/>
    <mergeCell ref="A157:G157"/>
    <mergeCell ref="A51:A53"/>
    <mergeCell ref="B84:B86"/>
    <mergeCell ref="A76:A78"/>
    <mergeCell ref="B76:B78"/>
    <mergeCell ref="A70:A72"/>
    <mergeCell ref="B83:G83"/>
    <mergeCell ref="A136:A138"/>
    <mergeCell ref="B136:B138"/>
    <mergeCell ref="A99:A101"/>
    <mergeCell ref="A129:A132"/>
    <mergeCell ref="B129:B132"/>
    <mergeCell ref="A116:A118"/>
    <mergeCell ref="B116:B118"/>
    <mergeCell ref="B73:B75"/>
    <mergeCell ref="A93:A95"/>
    <mergeCell ref="B102:B104"/>
    <mergeCell ref="B70:B72"/>
    <mergeCell ref="A140:B142"/>
    <mergeCell ref="A125:A128"/>
    <mergeCell ref="B125:B128"/>
    <mergeCell ref="A45:A47"/>
    <mergeCell ref="A96:A98"/>
    <mergeCell ref="B96:B98"/>
    <mergeCell ref="B54:B56"/>
    <mergeCell ref="A59:A61"/>
    <mergeCell ref="A84:A86"/>
    <mergeCell ref="A90:A92"/>
    <mergeCell ref="A79:A81"/>
    <mergeCell ref="B79:B81"/>
    <mergeCell ref="B57:G57"/>
    <mergeCell ref="B59:B61"/>
    <mergeCell ref="A54:A56"/>
    <mergeCell ref="A73:A75"/>
    <mergeCell ref="C20:C22"/>
    <mergeCell ref="A27:A29"/>
    <mergeCell ref="B27:B29"/>
    <mergeCell ref="E10:G10"/>
    <mergeCell ref="B30:B32"/>
    <mergeCell ref="A33:A35"/>
    <mergeCell ref="B33:B35"/>
    <mergeCell ref="A30:A32"/>
    <mergeCell ref="C10:C11"/>
    <mergeCell ref="C140:C142"/>
    <mergeCell ref="C110:C112"/>
    <mergeCell ref="C113:C115"/>
    <mergeCell ref="C122:C124"/>
    <mergeCell ref="C136:C138"/>
    <mergeCell ref="B39:B41"/>
    <mergeCell ref="C39:C41"/>
    <mergeCell ref="C99:C101"/>
    <mergeCell ref="B99:B101"/>
    <mergeCell ref="C42:C44"/>
    <mergeCell ref="B87:B89"/>
    <mergeCell ref="C67:C69"/>
    <mergeCell ref="C70:C72"/>
    <mergeCell ref="B110:B112"/>
    <mergeCell ref="C76:C78"/>
    <mergeCell ref="B51:B53"/>
    <mergeCell ref="B122:B124"/>
    <mergeCell ref="B113:B115"/>
    <mergeCell ref="B105:B107"/>
    <mergeCell ref="C62:C64"/>
    <mergeCell ref="A133:A135"/>
    <mergeCell ref="B133:B135"/>
    <mergeCell ref="C133:C135"/>
    <mergeCell ref="C79:C81"/>
    <mergeCell ref="C84:C86"/>
    <mergeCell ref="C87:C89"/>
    <mergeCell ref="C90:C92"/>
    <mergeCell ref="C93:C95"/>
    <mergeCell ref="C96:C98"/>
    <mergeCell ref="C102:C104"/>
    <mergeCell ref="C105:C107"/>
    <mergeCell ref="C116:C118"/>
    <mergeCell ref="A119:A121"/>
    <mergeCell ref="B119:B121"/>
    <mergeCell ref="C119:C121"/>
    <mergeCell ref="A122:A124"/>
    <mergeCell ref="A102:A104"/>
    <mergeCell ref="A113:A115"/>
    <mergeCell ref="A105:A107"/>
    <mergeCell ref="A110:A112"/>
    <mergeCell ref="A87:A89"/>
    <mergeCell ref="A8:I8"/>
    <mergeCell ref="A9:I9"/>
    <mergeCell ref="C45:C47"/>
    <mergeCell ref="C51:C53"/>
    <mergeCell ref="C54:C56"/>
    <mergeCell ref="C59:C61"/>
    <mergeCell ref="C73:C75"/>
    <mergeCell ref="C33:C35"/>
    <mergeCell ref="A48:A50"/>
    <mergeCell ref="B48:B50"/>
    <mergeCell ref="C48:C50"/>
    <mergeCell ref="A39:A41"/>
    <mergeCell ref="H10:H11"/>
    <mergeCell ref="C14:C16"/>
    <mergeCell ref="C17:C19"/>
    <mergeCell ref="C24:C26"/>
    <mergeCell ref="C27:C29"/>
    <mergeCell ref="C30:C32"/>
    <mergeCell ref="C36:C38"/>
    <mergeCell ref="D10:D11"/>
    <mergeCell ref="A17:A19"/>
    <mergeCell ref="B23:G23"/>
    <mergeCell ref="A20:A22"/>
    <mergeCell ref="B20:B22"/>
  </mergeCells>
  <phoneticPr fontId="16" type="noConversion"/>
  <conditionalFormatting sqref="G119:G120 G123 G137:G138 G134:G135 G126:G132 G117 G111:G112 G109:H109 G114:G115 G103:G104 G106:G107 G97:G98 G101 G85:G86 G88:G89 G91:G92 G80:G81 G94:G95 G68:G69 G60:G61 G71:G72 G63:G64 G74 G58:H58 G18:G22 H57:H58 G52:G53 G28:G29 G15:G16 G39:G41 G35 G25 G43 G56:G58 G48:G50 G31 G33 G37 G46">
    <cfRule type="cellIs" dxfId="1" priority="26" stopIfTrue="1" operator="notEqual">
      <formula>#REF!</formula>
    </cfRule>
  </conditionalFormatting>
  <pageMargins left="0.19685039370078741" right="0" top="0.31496062992125984" bottom="0.15748031496062992" header="0.19685039370078741" footer="0.19685039370078741"/>
  <pageSetup paperSize="9" scale="41" fitToHeight="5" orientation="landscape" r:id="rId1"/>
  <rowBreaks count="2" manualBreakCount="2">
    <brk id="82" max="8" man="1"/>
    <brk id="10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Normal="100"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51</v>
      </c>
    </row>
    <row r="2" spans="1:256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0</v>
      </c>
      <c r="B3" s="292" t="s">
        <v>46</v>
      </c>
      <c r="C3" s="292"/>
      <c r="D3" s="36" t="s">
        <v>17</v>
      </c>
      <c r="E3" s="47" t="s">
        <v>18</v>
      </c>
      <c r="F3" s="36" t="s">
        <v>22</v>
      </c>
      <c r="G3" s="47" t="s">
        <v>24</v>
      </c>
      <c r="H3" s="36" t="s">
        <v>25</v>
      </c>
      <c r="I3" s="47" t="s">
        <v>26</v>
      </c>
      <c r="J3" s="36" t="s">
        <v>28</v>
      </c>
      <c r="K3" s="47" t="s">
        <v>29</v>
      </c>
      <c r="L3" s="36" t="s">
        <v>30</v>
      </c>
      <c r="M3" s="47" t="s">
        <v>32</v>
      </c>
      <c r="N3" s="36" t="s">
        <v>33</v>
      </c>
      <c r="O3" s="47" t="s">
        <v>34</v>
      </c>
      <c r="P3" s="36" t="s">
        <v>81</v>
      </c>
      <c r="Q3" s="36" t="s">
        <v>50</v>
      </c>
      <c r="R3" s="35" t="s">
        <v>17</v>
      </c>
      <c r="S3" s="29" t="s">
        <v>18</v>
      </c>
      <c r="T3" s="35" t="s">
        <v>22</v>
      </c>
      <c r="U3" s="29" t="s">
        <v>24</v>
      </c>
      <c r="V3" s="35" t="s">
        <v>25</v>
      </c>
      <c r="W3" s="29" t="s">
        <v>26</v>
      </c>
      <c r="X3" s="35" t="s">
        <v>28</v>
      </c>
      <c r="Y3" s="29" t="s">
        <v>29</v>
      </c>
      <c r="Z3" s="35" t="s">
        <v>30</v>
      </c>
      <c r="AA3" s="29" t="s">
        <v>32</v>
      </c>
      <c r="AB3" s="35" t="s">
        <v>33</v>
      </c>
      <c r="AC3" s="29" t="s">
        <v>34</v>
      </c>
    </row>
    <row r="4" spans="1:256" ht="15" customHeight="1">
      <c r="A4" s="49" t="s">
        <v>84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286" t="s">
        <v>1</v>
      </c>
      <c r="B5" s="274" t="s">
        <v>85</v>
      </c>
      <c r="C5" s="52" t="s">
        <v>20</v>
      </c>
      <c r="D5" s="54" t="s">
        <v>217</v>
      </c>
      <c r="E5" s="54" t="s">
        <v>218</v>
      </c>
      <c r="F5" s="54" t="s">
        <v>219</v>
      </c>
      <c r="G5" s="54" t="s">
        <v>220</v>
      </c>
      <c r="H5" s="54" t="s">
        <v>219</v>
      </c>
      <c r="I5" s="54" t="s">
        <v>221</v>
      </c>
      <c r="J5" s="54" t="s">
        <v>220</v>
      </c>
      <c r="K5" s="54" t="s">
        <v>222</v>
      </c>
      <c r="L5" s="54" t="s">
        <v>223</v>
      </c>
      <c r="M5" s="54" t="s">
        <v>224</v>
      </c>
      <c r="N5" s="54" t="s">
        <v>223</v>
      </c>
      <c r="O5" s="54" t="s">
        <v>225</v>
      </c>
      <c r="P5" s="55"/>
      <c r="Q5" s="55"/>
    </row>
    <row r="6" spans="1:256" ht="105.75" customHeight="1">
      <c r="A6" s="286"/>
      <c r="B6" s="274"/>
      <c r="C6" s="52"/>
      <c r="D6" s="54"/>
      <c r="E6" s="54"/>
      <c r="F6" s="54"/>
      <c r="G6" s="54"/>
      <c r="H6" s="54"/>
      <c r="I6" s="54"/>
      <c r="J6" s="54"/>
      <c r="K6" s="56" t="s">
        <v>200</v>
      </c>
      <c r="L6" s="56" t="s">
        <v>201</v>
      </c>
      <c r="M6" s="56" t="s">
        <v>202</v>
      </c>
      <c r="N6" s="56" t="s">
        <v>203</v>
      </c>
      <c r="O6" s="54" t="s">
        <v>205</v>
      </c>
      <c r="P6" s="55"/>
      <c r="Q6" s="55"/>
    </row>
    <row r="7" spans="1:256" ht="74.25" customHeight="1">
      <c r="A7" s="286"/>
      <c r="B7" s="274"/>
      <c r="C7" s="52" t="s">
        <v>21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286" t="s">
        <v>3</v>
      </c>
      <c r="B8" s="274" t="s">
        <v>86</v>
      </c>
      <c r="C8" s="52" t="s">
        <v>20</v>
      </c>
      <c r="D8" s="54"/>
      <c r="E8" s="55"/>
      <c r="F8" s="55"/>
      <c r="G8" s="55"/>
      <c r="H8" s="55"/>
      <c r="I8" s="56" t="s">
        <v>200</v>
      </c>
      <c r="J8" s="56" t="s">
        <v>201</v>
      </c>
      <c r="K8" s="56" t="s">
        <v>202</v>
      </c>
      <c r="L8" s="56" t="s">
        <v>203</v>
      </c>
      <c r="M8" s="278" t="s">
        <v>205</v>
      </c>
      <c r="N8" s="279"/>
      <c r="O8" s="280"/>
      <c r="P8" s="55"/>
      <c r="Q8" s="55"/>
    </row>
    <row r="9" spans="1:256" ht="33.75" customHeight="1">
      <c r="A9" s="286"/>
      <c r="B9" s="274"/>
      <c r="C9" s="52" t="s">
        <v>21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286" t="s">
        <v>4</v>
      </c>
      <c r="B10" s="274" t="s">
        <v>87</v>
      </c>
      <c r="C10" s="52" t="s">
        <v>20</v>
      </c>
      <c r="D10" s="54" t="s">
        <v>206</v>
      </c>
      <c r="E10" s="54"/>
      <c r="F10" s="54" t="s">
        <v>207</v>
      </c>
      <c r="G10" s="54"/>
      <c r="H10" s="54" t="s">
        <v>208</v>
      </c>
      <c r="I10" s="54" t="s">
        <v>209</v>
      </c>
      <c r="J10" s="54" t="s">
        <v>210</v>
      </c>
      <c r="K10" s="54"/>
      <c r="L10" s="54"/>
      <c r="M10" s="54" t="s">
        <v>211</v>
      </c>
      <c r="N10" s="54"/>
      <c r="O10" s="54"/>
      <c r="P10" s="55"/>
      <c r="Q10" s="55"/>
    </row>
    <row r="11" spans="1:256" ht="40.5" customHeight="1">
      <c r="A11" s="286"/>
      <c r="B11" s="274"/>
      <c r="C11" s="52" t="s">
        <v>21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286" t="s">
        <v>5</v>
      </c>
      <c r="B12" s="274" t="s">
        <v>228</v>
      </c>
      <c r="C12" s="52" t="s">
        <v>20</v>
      </c>
      <c r="D12" s="54"/>
      <c r="E12" s="54" t="s">
        <v>149</v>
      </c>
      <c r="F12" s="54"/>
      <c r="G12" s="54" t="s">
        <v>150</v>
      </c>
      <c r="H12" s="54" t="s">
        <v>151</v>
      </c>
      <c r="I12" s="54" t="s">
        <v>152</v>
      </c>
      <c r="J12" s="54"/>
      <c r="K12" s="54"/>
      <c r="L12" s="54" t="s">
        <v>151</v>
      </c>
      <c r="M12" s="54"/>
      <c r="N12" s="54"/>
      <c r="O12" s="54" t="s">
        <v>153</v>
      </c>
      <c r="P12" s="55"/>
      <c r="Q12" s="55"/>
    </row>
    <row r="13" spans="1:256" ht="24" customHeight="1">
      <c r="A13" s="286"/>
      <c r="B13" s="274"/>
      <c r="C13" s="52" t="s">
        <v>21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286" t="s">
        <v>9</v>
      </c>
      <c r="B14" s="274" t="s">
        <v>88</v>
      </c>
      <c r="C14" s="52" t="s">
        <v>20</v>
      </c>
      <c r="D14" s="54"/>
      <c r="E14" s="55"/>
      <c r="F14" s="60" t="s">
        <v>240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286"/>
      <c r="B15" s="274"/>
      <c r="C15" s="52" t="s">
        <v>21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89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85"/>
      <c r="AJ16" s="285"/>
      <c r="AK16" s="285"/>
      <c r="AZ16" s="285"/>
      <c r="BA16" s="285"/>
      <c r="BB16" s="285"/>
      <c r="BQ16" s="285"/>
      <c r="BR16" s="285"/>
      <c r="BS16" s="285"/>
      <c r="CH16" s="285"/>
      <c r="CI16" s="285"/>
      <c r="CJ16" s="285"/>
      <c r="CY16" s="285"/>
      <c r="CZ16" s="285"/>
      <c r="DA16" s="285"/>
      <c r="DP16" s="285"/>
      <c r="DQ16" s="285"/>
      <c r="DR16" s="285"/>
      <c r="EG16" s="285"/>
      <c r="EH16" s="285"/>
      <c r="EI16" s="285"/>
      <c r="EX16" s="285"/>
      <c r="EY16" s="285"/>
      <c r="EZ16" s="285"/>
      <c r="FO16" s="285"/>
      <c r="FP16" s="285"/>
      <c r="FQ16" s="285"/>
      <c r="GF16" s="285"/>
      <c r="GG16" s="285"/>
      <c r="GH16" s="285"/>
      <c r="GW16" s="285"/>
      <c r="GX16" s="285"/>
      <c r="GY16" s="285"/>
      <c r="HN16" s="285"/>
      <c r="HO16" s="285"/>
      <c r="HP16" s="285"/>
      <c r="IE16" s="285"/>
      <c r="IF16" s="285"/>
      <c r="IG16" s="285"/>
      <c r="IV16" s="285"/>
    </row>
    <row r="17" spans="1:17" ht="320.25" customHeight="1">
      <c r="A17" s="286" t="s">
        <v>6</v>
      </c>
      <c r="B17" s="274" t="s">
        <v>90</v>
      </c>
      <c r="C17" s="52" t="s">
        <v>20</v>
      </c>
      <c r="D17" s="62" t="s">
        <v>158</v>
      </c>
      <c r="E17" s="62" t="s">
        <v>159</v>
      </c>
      <c r="F17" s="62" t="s">
        <v>160</v>
      </c>
      <c r="G17" s="62" t="s">
        <v>161</v>
      </c>
      <c r="H17" s="62" t="s">
        <v>162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286"/>
      <c r="B18" s="274"/>
      <c r="C18" s="52" t="s">
        <v>21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286" t="s">
        <v>7</v>
      </c>
      <c r="B19" s="274" t="s">
        <v>226</v>
      </c>
      <c r="C19" s="52" t="s">
        <v>20</v>
      </c>
      <c r="D19" s="56" t="s">
        <v>241</v>
      </c>
      <c r="E19" s="56" t="s">
        <v>242</v>
      </c>
      <c r="F19" s="63" t="s">
        <v>171</v>
      </c>
      <c r="G19" s="56" t="s">
        <v>172</v>
      </c>
      <c r="H19" s="64"/>
      <c r="I19" s="64"/>
      <c r="J19" s="64"/>
      <c r="K19" s="56"/>
      <c r="L19" s="56"/>
      <c r="M19" s="56"/>
      <c r="N19" s="56"/>
      <c r="O19" s="56"/>
      <c r="P19" s="56" t="s">
        <v>173</v>
      </c>
      <c r="Q19" s="55"/>
    </row>
    <row r="20" spans="1:17" ht="39.950000000000003" customHeight="1">
      <c r="A20" s="286"/>
      <c r="B20" s="274"/>
      <c r="C20" s="52" t="s">
        <v>21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286" t="s">
        <v>8</v>
      </c>
      <c r="B21" s="274" t="s">
        <v>229</v>
      </c>
      <c r="C21" s="52" t="s">
        <v>20</v>
      </c>
      <c r="D21" s="65" t="s">
        <v>243</v>
      </c>
      <c r="E21" s="65" t="s">
        <v>174</v>
      </c>
      <c r="F21" s="65" t="s">
        <v>171</v>
      </c>
      <c r="G21" s="66" t="s">
        <v>175</v>
      </c>
      <c r="H21" s="66" t="s">
        <v>175</v>
      </c>
      <c r="I21" s="65" t="s">
        <v>175</v>
      </c>
      <c r="J21" s="65" t="s">
        <v>175</v>
      </c>
      <c r="K21" s="65" t="s">
        <v>175</v>
      </c>
      <c r="L21" s="65" t="s">
        <v>175</v>
      </c>
      <c r="M21" s="65" t="s">
        <v>175</v>
      </c>
      <c r="N21" s="65" t="s">
        <v>176</v>
      </c>
      <c r="O21" s="65" t="s">
        <v>177</v>
      </c>
      <c r="P21" s="56" t="s">
        <v>178</v>
      </c>
      <c r="Q21" s="55"/>
    </row>
    <row r="22" spans="1:17" ht="31.5" customHeight="1">
      <c r="A22" s="286"/>
      <c r="B22" s="274"/>
      <c r="C22" s="52" t="s">
        <v>21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81" t="s">
        <v>14</v>
      </c>
      <c r="B23" s="284" t="s">
        <v>230</v>
      </c>
      <c r="C23" s="67" t="s">
        <v>20</v>
      </c>
      <c r="D23" s="56" t="str">
        <f>$D$19</f>
        <v>подготовка конкурсной документации</v>
      </c>
      <c r="E23" s="56" t="s">
        <v>244</v>
      </c>
      <c r="F23" s="63" t="s">
        <v>171</v>
      </c>
      <c r="G23" s="56" t="s">
        <v>179</v>
      </c>
      <c r="H23" s="56" t="s">
        <v>180</v>
      </c>
      <c r="I23" s="56" t="s">
        <v>135</v>
      </c>
      <c r="J23" s="56"/>
      <c r="K23" s="56" t="s">
        <v>181</v>
      </c>
      <c r="L23" s="56"/>
      <c r="M23" s="64"/>
      <c r="N23" s="64"/>
      <c r="O23" s="64"/>
      <c r="P23" s="56" t="s">
        <v>182</v>
      </c>
      <c r="Q23" s="64"/>
    </row>
    <row r="24" spans="1:17" s="68" customFormat="1" ht="39.950000000000003" customHeight="1">
      <c r="A24" s="283"/>
      <c r="B24" s="284"/>
      <c r="C24" s="67" t="s">
        <v>21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289" t="s">
        <v>15</v>
      </c>
      <c r="B25" s="284" t="s">
        <v>231</v>
      </c>
      <c r="C25" s="67" t="s">
        <v>20</v>
      </c>
      <c r="D25" s="69"/>
      <c r="E25" s="56" t="str">
        <f>$D$19</f>
        <v>подготовка конкурсной документации</v>
      </c>
      <c r="F25" s="63" t="s">
        <v>171</v>
      </c>
      <c r="G25" s="56" t="s">
        <v>183</v>
      </c>
      <c r="H25" s="56" t="str">
        <f>$D$19</f>
        <v>подготовка конкурсной документации</v>
      </c>
      <c r="I25" s="63" t="s">
        <v>171</v>
      </c>
      <c r="J25" s="56" t="s">
        <v>183</v>
      </c>
      <c r="K25" s="64"/>
      <c r="L25" s="64"/>
      <c r="M25" s="64"/>
      <c r="N25" s="64"/>
      <c r="O25" s="64"/>
      <c r="P25" s="65" t="s">
        <v>184</v>
      </c>
      <c r="Q25" s="64"/>
    </row>
    <row r="26" spans="1:17" s="68" customFormat="1" ht="39.950000000000003" customHeight="1">
      <c r="A26" s="289"/>
      <c r="B26" s="284"/>
      <c r="C26" s="67" t="s">
        <v>21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91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16</v>
      </c>
      <c r="B28" s="53" t="s">
        <v>232</v>
      </c>
      <c r="C28" s="52" t="s">
        <v>20</v>
      </c>
      <c r="D28" s="54" t="s">
        <v>139</v>
      </c>
      <c r="E28" s="54" t="s">
        <v>139</v>
      </c>
      <c r="F28" s="54" t="s">
        <v>139</v>
      </c>
      <c r="G28" s="54" t="s">
        <v>140</v>
      </c>
      <c r="H28" s="54" t="s">
        <v>140</v>
      </c>
      <c r="I28" s="54" t="s">
        <v>140</v>
      </c>
      <c r="J28" s="54" t="s">
        <v>141</v>
      </c>
      <c r="K28" s="54" t="s">
        <v>141</v>
      </c>
      <c r="L28" s="54" t="s">
        <v>141</v>
      </c>
      <c r="M28" s="54" t="s">
        <v>142</v>
      </c>
      <c r="N28" s="54" t="s">
        <v>142</v>
      </c>
      <c r="O28" s="55"/>
      <c r="P28" s="55"/>
      <c r="Q28" s="55"/>
    </row>
    <row r="29" spans="1:17" ht="39.950000000000003" customHeight="1">
      <c r="A29" s="52"/>
      <c r="B29" s="53"/>
      <c r="C29" s="52" t="s">
        <v>21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92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286" t="s">
        <v>94</v>
      </c>
      <c r="B31" s="274" t="s">
        <v>93</v>
      </c>
      <c r="C31" s="52" t="s">
        <v>20</v>
      </c>
      <c r="D31" s="54" t="s">
        <v>212</v>
      </c>
      <c r="E31" s="54" t="s">
        <v>213</v>
      </c>
      <c r="F31" s="54" t="s">
        <v>214</v>
      </c>
      <c r="G31" s="54" t="s">
        <v>214</v>
      </c>
      <c r="H31" s="54" t="s">
        <v>141</v>
      </c>
      <c r="I31" s="54" t="s">
        <v>142</v>
      </c>
      <c r="J31" s="54" t="s">
        <v>142</v>
      </c>
      <c r="K31" s="54" t="s">
        <v>142</v>
      </c>
      <c r="L31" s="54" t="s">
        <v>142</v>
      </c>
      <c r="M31" s="54" t="s">
        <v>215</v>
      </c>
      <c r="N31" s="54" t="s">
        <v>215</v>
      </c>
      <c r="O31" s="54" t="s">
        <v>215</v>
      </c>
      <c r="P31" s="55"/>
      <c r="Q31" s="55"/>
    </row>
    <row r="32" spans="1:17" ht="45.75" customHeight="1">
      <c r="A32" s="286"/>
      <c r="B32" s="274"/>
      <c r="C32" s="52" t="s">
        <v>21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95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286" t="s">
        <v>96</v>
      </c>
      <c r="B34" s="274" t="s">
        <v>97</v>
      </c>
      <c r="C34" s="52" t="s">
        <v>20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286"/>
      <c r="B35" s="274"/>
      <c r="C35" s="52" t="s">
        <v>21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287" t="s">
        <v>98</v>
      </c>
      <c r="B36" s="275" t="s">
        <v>129</v>
      </c>
      <c r="C36" s="52" t="s">
        <v>20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88"/>
      <c r="B37" s="276"/>
      <c r="C37" s="52" t="s">
        <v>21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99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286" t="s">
        <v>100</v>
      </c>
      <c r="B39" s="274" t="s">
        <v>227</v>
      </c>
      <c r="C39" s="52" t="s">
        <v>20</v>
      </c>
      <c r="D39" s="91"/>
      <c r="E39" s="91" t="s">
        <v>246</v>
      </c>
      <c r="F39" s="91" t="s">
        <v>245</v>
      </c>
      <c r="G39" s="91" t="s">
        <v>234</v>
      </c>
      <c r="H39" s="293" t="s">
        <v>247</v>
      </c>
      <c r="I39" s="294"/>
      <c r="J39" s="294"/>
      <c r="K39" s="294"/>
      <c r="L39" s="294"/>
      <c r="M39" s="294"/>
      <c r="N39" s="294"/>
      <c r="O39" s="295"/>
      <c r="P39" s="54" t="s">
        <v>189</v>
      </c>
      <c r="Q39" s="55"/>
    </row>
    <row r="40" spans="1:17" ht="39.950000000000003" customHeight="1">
      <c r="A40" s="286" t="s">
        <v>10</v>
      </c>
      <c r="B40" s="274" t="s">
        <v>11</v>
      </c>
      <c r="C40" s="52" t="s">
        <v>21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286" t="s">
        <v>101</v>
      </c>
      <c r="B41" s="274" t="s">
        <v>102</v>
      </c>
      <c r="C41" s="52" t="s">
        <v>20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154</v>
      </c>
      <c r="Q41" s="55"/>
    </row>
    <row r="42" spans="1:17" ht="39.950000000000003" customHeight="1">
      <c r="A42" s="286"/>
      <c r="B42" s="274"/>
      <c r="C42" s="52" t="s">
        <v>21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286" t="s">
        <v>103</v>
      </c>
      <c r="B43" s="274" t="s">
        <v>104</v>
      </c>
      <c r="C43" s="52" t="s">
        <v>20</v>
      </c>
      <c r="D43" s="56" t="s">
        <v>200</v>
      </c>
      <c r="E43" s="56" t="s">
        <v>201</v>
      </c>
      <c r="F43" s="56" t="s">
        <v>204</v>
      </c>
      <c r="G43" s="271" t="s">
        <v>192</v>
      </c>
      <c r="H43" s="272"/>
      <c r="I43" s="272"/>
      <c r="J43" s="272"/>
      <c r="K43" s="272"/>
      <c r="L43" s="272"/>
      <c r="M43" s="272"/>
      <c r="N43" s="272"/>
      <c r="O43" s="273"/>
      <c r="P43" s="55"/>
      <c r="Q43" s="55"/>
    </row>
    <row r="44" spans="1:17" ht="39.950000000000003" customHeight="1">
      <c r="A44" s="286"/>
      <c r="B44" s="274"/>
      <c r="C44" s="52" t="s">
        <v>21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286" t="s">
        <v>105</v>
      </c>
      <c r="B45" s="274" t="s">
        <v>106</v>
      </c>
      <c r="C45" s="52" t="s">
        <v>20</v>
      </c>
      <c r="D45" s="82" t="s">
        <v>190</v>
      </c>
      <c r="E45" s="82" t="s">
        <v>191</v>
      </c>
      <c r="F45" s="82" t="s">
        <v>192</v>
      </c>
      <c r="G45" s="82" t="s">
        <v>192</v>
      </c>
      <c r="H45" s="82" t="s">
        <v>193</v>
      </c>
      <c r="I45" s="82" t="s">
        <v>192</v>
      </c>
      <c r="J45" s="82" t="s">
        <v>192</v>
      </c>
      <c r="K45" s="82" t="s">
        <v>194</v>
      </c>
      <c r="L45" s="82" t="s">
        <v>192</v>
      </c>
      <c r="M45" s="82" t="s">
        <v>195</v>
      </c>
      <c r="N45" s="82" t="s">
        <v>196</v>
      </c>
      <c r="O45" s="82" t="s">
        <v>197</v>
      </c>
      <c r="P45" s="82" t="s">
        <v>198</v>
      </c>
      <c r="Q45" s="55"/>
    </row>
    <row r="46" spans="1:17" ht="39.950000000000003" customHeight="1">
      <c r="A46" s="286" t="s">
        <v>12</v>
      </c>
      <c r="B46" s="274" t="s">
        <v>13</v>
      </c>
      <c r="C46" s="52" t="s">
        <v>21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290" t="s">
        <v>108</v>
      </c>
      <c r="B47" s="275" t="s">
        <v>107</v>
      </c>
      <c r="C47" s="52" t="s">
        <v>20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291"/>
      <c r="B48" s="276"/>
      <c r="C48" s="52" t="s">
        <v>21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290" t="s">
        <v>109</v>
      </c>
      <c r="B49" s="275" t="s">
        <v>110</v>
      </c>
      <c r="C49" s="83" t="s">
        <v>20</v>
      </c>
      <c r="D49" s="30" t="s">
        <v>248</v>
      </c>
      <c r="E49" s="30" t="s">
        <v>248</v>
      </c>
      <c r="F49" s="30" t="s">
        <v>248</v>
      </c>
      <c r="G49" s="30" t="s">
        <v>249</v>
      </c>
      <c r="H49" s="30" t="s">
        <v>250</v>
      </c>
      <c r="I49" s="93" t="s">
        <v>251</v>
      </c>
      <c r="J49" s="30" t="s">
        <v>252</v>
      </c>
      <c r="K49" s="30" t="s">
        <v>248</v>
      </c>
      <c r="L49" s="30" t="s">
        <v>253</v>
      </c>
      <c r="M49" s="30" t="s">
        <v>248</v>
      </c>
      <c r="N49" s="93" t="s">
        <v>254</v>
      </c>
      <c r="O49" s="30" t="s">
        <v>248</v>
      </c>
      <c r="P49" s="84"/>
      <c r="Q49" s="84"/>
    </row>
    <row r="50" spans="1:17" ht="39.950000000000003" customHeight="1">
      <c r="A50" s="291"/>
      <c r="B50" s="276"/>
      <c r="C50" s="52" t="s">
        <v>21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286" t="s">
        <v>111</v>
      </c>
      <c r="B51" s="274" t="s">
        <v>112</v>
      </c>
      <c r="C51" s="67" t="s">
        <v>20</v>
      </c>
      <c r="D51" s="56" t="s">
        <v>131</v>
      </c>
      <c r="E51" s="56" t="s">
        <v>132</v>
      </c>
      <c r="F51" s="56" t="s">
        <v>133</v>
      </c>
      <c r="G51" s="56" t="s">
        <v>134</v>
      </c>
      <c r="H51" s="56" t="s">
        <v>135</v>
      </c>
      <c r="I51" s="56" t="s">
        <v>136</v>
      </c>
      <c r="J51" s="56" t="s">
        <v>136</v>
      </c>
      <c r="K51" s="56" t="s">
        <v>136</v>
      </c>
      <c r="L51" s="56" t="s">
        <v>137</v>
      </c>
      <c r="M51" s="64"/>
      <c r="N51" s="64"/>
      <c r="O51" s="64"/>
      <c r="P51" s="56" t="s">
        <v>138</v>
      </c>
      <c r="Q51" s="64"/>
    </row>
    <row r="52" spans="1:17" ht="39.950000000000003" customHeight="1">
      <c r="A52" s="286"/>
      <c r="B52" s="274"/>
      <c r="C52" s="52" t="s">
        <v>21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286" t="s">
        <v>114</v>
      </c>
      <c r="B53" s="274" t="s">
        <v>113</v>
      </c>
      <c r="C53" s="52" t="s">
        <v>20</v>
      </c>
      <c r="D53" s="82" t="s">
        <v>143</v>
      </c>
      <c r="E53" s="82" t="s">
        <v>143</v>
      </c>
      <c r="F53" s="82" t="s">
        <v>143</v>
      </c>
      <c r="G53" s="82" t="s">
        <v>148</v>
      </c>
      <c r="H53" s="82" t="s">
        <v>144</v>
      </c>
      <c r="I53" s="82" t="s">
        <v>202</v>
      </c>
      <c r="J53" s="82" t="s">
        <v>145</v>
      </c>
      <c r="K53" s="82" t="s">
        <v>146</v>
      </c>
      <c r="L53" s="82" t="s">
        <v>147</v>
      </c>
      <c r="M53" s="82"/>
      <c r="N53" s="80"/>
      <c r="O53" s="54"/>
      <c r="P53" s="54"/>
      <c r="Q53" s="54"/>
    </row>
    <row r="54" spans="1:17" ht="31.5" customHeight="1">
      <c r="A54" s="286"/>
      <c r="B54" s="274"/>
      <c r="C54" s="52" t="s">
        <v>21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286" t="s">
        <v>115</v>
      </c>
      <c r="B55" s="274" t="s">
        <v>116</v>
      </c>
      <c r="C55" s="52" t="s">
        <v>20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286"/>
      <c r="B56" s="274"/>
      <c r="C56" s="52" t="s">
        <v>21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286" t="s">
        <v>117</v>
      </c>
      <c r="B57" s="274" t="s">
        <v>118</v>
      </c>
      <c r="C57" s="52" t="s">
        <v>20</v>
      </c>
      <c r="D57" s="92" t="s">
        <v>235</v>
      </c>
      <c r="E57" s="91"/>
      <c r="F57" s="91" t="s">
        <v>236</v>
      </c>
      <c r="G57" s="277" t="s">
        <v>233</v>
      </c>
      <c r="H57" s="277"/>
      <c r="I57" s="91" t="s">
        <v>237</v>
      </c>
      <c r="J57" s="91" t="s">
        <v>238</v>
      </c>
      <c r="K57" s="278" t="s">
        <v>239</v>
      </c>
      <c r="L57" s="279"/>
      <c r="M57" s="279"/>
      <c r="N57" s="279"/>
      <c r="O57" s="280"/>
      <c r="P57" s="87" t="s">
        <v>199</v>
      </c>
      <c r="Q57" s="55"/>
    </row>
    <row r="58" spans="1:17" ht="39.950000000000003" customHeight="1">
      <c r="A58" s="286"/>
      <c r="B58" s="274"/>
      <c r="C58" s="52" t="s">
        <v>21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81" t="s">
        <v>120</v>
      </c>
      <c r="B59" s="281" t="s">
        <v>119</v>
      </c>
      <c r="C59" s="281" t="s">
        <v>20</v>
      </c>
      <c r="D59" s="56"/>
      <c r="E59" s="56" t="s">
        <v>167</v>
      </c>
      <c r="F59" s="56" t="s">
        <v>168</v>
      </c>
      <c r="G59" s="88" t="s">
        <v>169</v>
      </c>
      <c r="H59" s="88" t="s">
        <v>169</v>
      </c>
      <c r="I59" s="88" t="s">
        <v>169</v>
      </c>
      <c r="J59" s="88" t="s">
        <v>169</v>
      </c>
      <c r="K59" s="88" t="s">
        <v>169</v>
      </c>
      <c r="L59" s="88" t="s">
        <v>169</v>
      </c>
      <c r="M59" s="88" t="s">
        <v>169</v>
      </c>
      <c r="N59" s="88" t="s">
        <v>169</v>
      </c>
      <c r="O59" s="88" t="s">
        <v>170</v>
      </c>
      <c r="P59" s="64"/>
      <c r="Q59" s="64"/>
    </row>
    <row r="60" spans="1:17" s="68" customFormat="1" ht="150" customHeight="1">
      <c r="A60" s="282"/>
      <c r="B60" s="282"/>
      <c r="C60" s="282"/>
      <c r="D60" s="56" t="s">
        <v>163</v>
      </c>
      <c r="E60" s="56" t="s">
        <v>163</v>
      </c>
      <c r="F60" s="56" t="s">
        <v>163</v>
      </c>
      <c r="G60" s="56" t="s">
        <v>163</v>
      </c>
      <c r="H60" s="56" t="s">
        <v>163</v>
      </c>
      <c r="I60" s="56" t="s">
        <v>163</v>
      </c>
      <c r="J60" s="56" t="s">
        <v>163</v>
      </c>
      <c r="K60" s="56" t="s">
        <v>163</v>
      </c>
      <c r="L60" s="56" t="s">
        <v>163</v>
      </c>
      <c r="M60" s="56" t="s">
        <v>163</v>
      </c>
      <c r="N60" s="56" t="s">
        <v>163</v>
      </c>
      <c r="O60" s="56" t="s">
        <v>163</v>
      </c>
      <c r="P60" s="64"/>
      <c r="Q60" s="64"/>
    </row>
    <row r="61" spans="1:17" s="68" customFormat="1" ht="316.5" customHeight="1">
      <c r="A61" s="282"/>
      <c r="B61" s="282"/>
      <c r="C61" s="283"/>
      <c r="D61" s="56" t="s">
        <v>164</v>
      </c>
      <c r="E61" s="56" t="s">
        <v>165</v>
      </c>
      <c r="F61" s="56" t="s">
        <v>166</v>
      </c>
      <c r="G61" s="56" t="s">
        <v>166</v>
      </c>
      <c r="H61" s="56" t="s">
        <v>166</v>
      </c>
      <c r="I61" s="56" t="s">
        <v>166</v>
      </c>
      <c r="J61" s="56" t="s">
        <v>166</v>
      </c>
      <c r="K61" s="56" t="s">
        <v>166</v>
      </c>
      <c r="L61" s="56" t="s">
        <v>166</v>
      </c>
      <c r="M61" s="56" t="s">
        <v>166</v>
      </c>
      <c r="N61" s="56" t="s">
        <v>166</v>
      </c>
      <c r="O61" s="56" t="s">
        <v>166</v>
      </c>
      <c r="P61" s="64"/>
      <c r="Q61" s="64"/>
    </row>
    <row r="62" spans="1:17" s="68" customFormat="1" ht="39.950000000000003" customHeight="1">
      <c r="A62" s="283"/>
      <c r="B62" s="283"/>
      <c r="C62" s="67" t="s">
        <v>21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286" t="s">
        <v>121</v>
      </c>
      <c r="B63" s="274" t="s">
        <v>122</v>
      </c>
      <c r="C63" s="52" t="s">
        <v>20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286"/>
      <c r="B64" s="274"/>
      <c r="C64" s="52" t="s">
        <v>21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289" t="s">
        <v>123</v>
      </c>
      <c r="B65" s="284" t="s">
        <v>124</v>
      </c>
      <c r="C65" s="67" t="s">
        <v>20</v>
      </c>
      <c r="D65" s="65"/>
      <c r="E65" s="65"/>
      <c r="F65" s="65" t="s">
        <v>185</v>
      </c>
      <c r="G65" s="65" t="s">
        <v>171</v>
      </c>
      <c r="H65" s="65" t="s">
        <v>186</v>
      </c>
      <c r="I65" s="65"/>
      <c r="J65" s="65" t="s">
        <v>186</v>
      </c>
      <c r="K65" s="65"/>
      <c r="L65" s="65"/>
      <c r="M65" s="65" t="s">
        <v>186</v>
      </c>
      <c r="N65" s="65"/>
      <c r="O65" s="65" t="s">
        <v>187</v>
      </c>
      <c r="P65" s="65" t="s">
        <v>188</v>
      </c>
      <c r="Q65" s="64"/>
    </row>
    <row r="66" spans="1:20" s="68" customFormat="1" ht="39.950000000000003" customHeight="1">
      <c r="A66" s="289"/>
      <c r="B66" s="284"/>
      <c r="C66" s="67" t="s">
        <v>21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286" t="s">
        <v>125</v>
      </c>
      <c r="B67" s="274" t="s">
        <v>126</v>
      </c>
      <c r="C67" s="52" t="s">
        <v>20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286"/>
      <c r="B68" s="274"/>
      <c r="C68" s="52" t="s">
        <v>21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290" t="s">
        <v>127</v>
      </c>
      <c r="B69" s="275" t="s">
        <v>128</v>
      </c>
      <c r="C69" s="52" t="s">
        <v>20</v>
      </c>
      <c r="D69" s="54"/>
      <c r="E69" s="89" t="s">
        <v>155</v>
      </c>
      <c r="F69" s="89" t="s">
        <v>156</v>
      </c>
      <c r="G69" s="55"/>
      <c r="H69" s="55"/>
      <c r="I69" s="55"/>
      <c r="J69" s="55"/>
      <c r="K69" s="55"/>
      <c r="L69" s="55"/>
      <c r="M69" s="55"/>
      <c r="N69" s="55"/>
      <c r="O69" s="89" t="s">
        <v>157</v>
      </c>
      <c r="P69" s="55"/>
      <c r="Q69" s="55"/>
    </row>
    <row r="70" spans="1:20" ht="39.950000000000003" customHeight="1">
      <c r="A70" s="291"/>
      <c r="B70" s="276"/>
      <c r="C70" s="52" t="s">
        <v>21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269" t="s">
        <v>255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47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270" t="s">
        <v>216</v>
      </c>
      <c r="C79" s="270"/>
      <c r="D79" s="270"/>
      <c r="E79" s="270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IV16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</mergeCells>
  <phoneticPr fontId="16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workbookViewId="0">
      <selection activeCell="D15" sqref="D15"/>
    </sheetView>
  </sheetViews>
  <sheetFormatPr defaultRowHeight="12.75"/>
  <cols>
    <col min="1" max="1" width="5.85546875" style="97" customWidth="1"/>
    <col min="2" max="2" width="112.5703125" style="97" customWidth="1"/>
    <col min="3" max="3" width="7.140625" style="97" customWidth="1"/>
    <col min="4" max="4" width="15.28515625" style="99" customWidth="1"/>
    <col min="5" max="5" width="15.42578125" style="99" customWidth="1"/>
    <col min="6" max="6" width="15.42578125" style="97" customWidth="1"/>
    <col min="7" max="7" width="84.7109375" style="97" customWidth="1"/>
    <col min="8" max="16384" width="9.140625" style="94"/>
  </cols>
  <sheetData>
    <row r="1" spans="1:7" ht="15.75">
      <c r="G1" s="116" t="s">
        <v>51</v>
      </c>
    </row>
    <row r="2" spans="1:7" ht="37.5" customHeight="1">
      <c r="G2" s="138" t="s">
        <v>257</v>
      </c>
    </row>
    <row r="3" spans="1:7" ht="15.75">
      <c r="G3" s="138" t="s">
        <v>358</v>
      </c>
    </row>
    <row r="4" spans="1:7" ht="18.75">
      <c r="G4" s="143" t="s">
        <v>544</v>
      </c>
    </row>
    <row r="5" spans="1:7" ht="18.75">
      <c r="G5" s="143" t="s">
        <v>590</v>
      </c>
    </row>
    <row r="6" spans="1:7" ht="18.75">
      <c r="G6" s="168" t="s">
        <v>591</v>
      </c>
    </row>
    <row r="7" spans="1:7" ht="15.75">
      <c r="G7" s="140"/>
    </row>
    <row r="8" spans="1:7" ht="30" customHeight="1">
      <c r="A8" s="296" t="s">
        <v>579</v>
      </c>
      <c r="B8" s="296"/>
      <c r="C8" s="296"/>
      <c r="D8" s="296"/>
      <c r="E8" s="296"/>
      <c r="F8" s="296"/>
      <c r="G8" s="296"/>
    </row>
    <row r="9" spans="1:7" ht="19.5" customHeight="1">
      <c r="A9" s="297" t="s">
        <v>258</v>
      </c>
      <c r="B9" s="297"/>
      <c r="C9" s="297"/>
      <c r="D9" s="297"/>
      <c r="E9" s="297"/>
      <c r="F9" s="297"/>
      <c r="G9" s="297"/>
    </row>
    <row r="10" spans="1:7" s="96" customFormat="1" ht="61.5" customHeight="1">
      <c r="A10" s="169" t="s">
        <v>0</v>
      </c>
      <c r="B10" s="169" t="s">
        <v>324</v>
      </c>
      <c r="C10" s="169" t="s">
        <v>325</v>
      </c>
      <c r="D10" s="170" t="s">
        <v>326</v>
      </c>
      <c r="E10" s="170" t="s">
        <v>327</v>
      </c>
      <c r="F10" s="170" t="s">
        <v>328</v>
      </c>
      <c r="G10" s="171" t="s">
        <v>329</v>
      </c>
    </row>
    <row r="11" spans="1:7" s="96" customFormat="1" ht="36.75" customHeight="1">
      <c r="A11" s="199">
        <v>1</v>
      </c>
      <c r="B11" s="172" t="s">
        <v>330</v>
      </c>
      <c r="C11" s="173" t="s">
        <v>19</v>
      </c>
      <c r="D11" s="204">
        <v>68.599999999999994</v>
      </c>
      <c r="E11" s="205">
        <v>64.2</v>
      </c>
      <c r="F11" s="206">
        <f>E11-D11</f>
        <v>-4.3999999999999915</v>
      </c>
      <c r="G11" s="163" t="s">
        <v>583</v>
      </c>
    </row>
    <row r="12" spans="1:7" s="96" customFormat="1" ht="35.25" customHeight="1">
      <c r="A12" s="199">
        <v>2</v>
      </c>
      <c r="B12" s="174" t="s">
        <v>331</v>
      </c>
      <c r="C12" s="173" t="s">
        <v>19</v>
      </c>
      <c r="D12" s="204">
        <v>24.2</v>
      </c>
      <c r="E12" s="205">
        <v>24</v>
      </c>
      <c r="F12" s="206">
        <f t="shared" ref="F12:F24" si="0">E12-D12</f>
        <v>-0.19999999999999929</v>
      </c>
      <c r="G12" s="163" t="s">
        <v>584</v>
      </c>
    </row>
    <row r="13" spans="1:7" s="96" customFormat="1" ht="37.5" customHeight="1">
      <c r="A13" s="199">
        <v>3</v>
      </c>
      <c r="B13" s="175" t="s">
        <v>332</v>
      </c>
      <c r="C13" s="173" t="s">
        <v>19</v>
      </c>
      <c r="D13" s="204">
        <v>61.1</v>
      </c>
      <c r="E13" s="205">
        <v>36.4</v>
      </c>
      <c r="F13" s="206">
        <f t="shared" si="0"/>
        <v>-24.700000000000003</v>
      </c>
      <c r="G13" s="163" t="s">
        <v>585</v>
      </c>
    </row>
    <row r="14" spans="1:7" s="96" customFormat="1" ht="36" customHeight="1">
      <c r="A14" s="199">
        <v>4</v>
      </c>
      <c r="B14" s="172" t="s">
        <v>333</v>
      </c>
      <c r="C14" s="173" t="s">
        <v>19</v>
      </c>
      <c r="D14" s="204">
        <v>90</v>
      </c>
      <c r="E14" s="205">
        <v>82</v>
      </c>
      <c r="F14" s="206">
        <f t="shared" si="0"/>
        <v>-8</v>
      </c>
      <c r="G14" s="163" t="s">
        <v>586</v>
      </c>
    </row>
    <row r="15" spans="1:7" s="96" customFormat="1" ht="35.25" customHeight="1">
      <c r="A15" s="199">
        <v>5</v>
      </c>
      <c r="B15" s="172" t="s">
        <v>334</v>
      </c>
      <c r="C15" s="173" t="s">
        <v>19</v>
      </c>
      <c r="D15" s="204">
        <v>33</v>
      </c>
      <c r="E15" s="205">
        <v>22.87</v>
      </c>
      <c r="F15" s="206">
        <f t="shared" si="0"/>
        <v>-10.129999999999999</v>
      </c>
      <c r="G15" s="163"/>
    </row>
    <row r="16" spans="1:7" s="96" customFormat="1" ht="31.5">
      <c r="A16" s="199">
        <v>6</v>
      </c>
      <c r="B16" s="172" t="s">
        <v>335</v>
      </c>
      <c r="C16" s="173" t="s">
        <v>19</v>
      </c>
      <c r="D16" s="204">
        <v>77</v>
      </c>
      <c r="E16" s="205">
        <v>83</v>
      </c>
      <c r="F16" s="206">
        <f t="shared" si="0"/>
        <v>6</v>
      </c>
      <c r="G16" s="203"/>
    </row>
    <row r="17" spans="1:7" s="96" customFormat="1" ht="51.75" customHeight="1">
      <c r="A17" s="200">
        <v>7</v>
      </c>
      <c r="B17" s="174" t="s">
        <v>336</v>
      </c>
      <c r="C17" s="176" t="s">
        <v>19</v>
      </c>
      <c r="D17" s="204">
        <v>84.7</v>
      </c>
      <c r="E17" s="205">
        <v>110.3</v>
      </c>
      <c r="F17" s="206">
        <f t="shared" si="0"/>
        <v>25.599999999999994</v>
      </c>
      <c r="G17" s="163" t="s">
        <v>587</v>
      </c>
    </row>
    <row r="18" spans="1:7" s="96" customFormat="1" ht="34.5" customHeight="1">
      <c r="A18" s="201">
        <v>8</v>
      </c>
      <c r="B18" s="174" t="s">
        <v>337</v>
      </c>
      <c r="C18" s="176" t="s">
        <v>338</v>
      </c>
      <c r="D18" s="207">
        <v>124.8</v>
      </c>
      <c r="E18" s="208">
        <v>124.8</v>
      </c>
      <c r="F18" s="206">
        <f t="shared" si="0"/>
        <v>0</v>
      </c>
      <c r="G18" s="174"/>
    </row>
    <row r="19" spans="1:7" s="96" customFormat="1" ht="37.5" customHeight="1">
      <c r="A19" s="199">
        <v>9</v>
      </c>
      <c r="B19" s="172" t="s">
        <v>339</v>
      </c>
      <c r="C19" s="173" t="s">
        <v>19</v>
      </c>
      <c r="D19" s="204">
        <v>50</v>
      </c>
      <c r="E19" s="205">
        <v>50</v>
      </c>
      <c r="F19" s="206">
        <f t="shared" si="0"/>
        <v>0</v>
      </c>
      <c r="G19" s="203"/>
    </row>
    <row r="20" spans="1:7" s="96" customFormat="1" ht="52.5" customHeight="1">
      <c r="A20" s="199">
        <v>10</v>
      </c>
      <c r="B20" s="172" t="s">
        <v>340</v>
      </c>
      <c r="C20" s="173" t="s">
        <v>19</v>
      </c>
      <c r="D20" s="204">
        <v>22.2</v>
      </c>
      <c r="E20" s="205">
        <v>22.2</v>
      </c>
      <c r="F20" s="206">
        <f t="shared" si="0"/>
        <v>0</v>
      </c>
      <c r="G20" s="163"/>
    </row>
    <row r="21" spans="1:7" s="96" customFormat="1" ht="39.75" customHeight="1">
      <c r="A21" s="199">
        <v>11</v>
      </c>
      <c r="B21" s="177" t="s">
        <v>341</v>
      </c>
      <c r="C21" s="173" t="s">
        <v>19</v>
      </c>
      <c r="D21" s="204">
        <v>78</v>
      </c>
      <c r="E21" s="205">
        <v>93.78</v>
      </c>
      <c r="F21" s="206">
        <f t="shared" si="0"/>
        <v>15.780000000000001</v>
      </c>
      <c r="G21" s="203"/>
    </row>
    <row r="22" spans="1:7" s="96" customFormat="1" ht="36.75" customHeight="1">
      <c r="A22" s="173">
        <v>12</v>
      </c>
      <c r="B22" s="174" t="s">
        <v>346</v>
      </c>
      <c r="C22" s="178" t="s">
        <v>19</v>
      </c>
      <c r="D22" s="204">
        <v>52</v>
      </c>
      <c r="E22" s="205">
        <v>19.100000000000001</v>
      </c>
      <c r="F22" s="206">
        <f t="shared" si="0"/>
        <v>-32.9</v>
      </c>
      <c r="G22" s="163" t="s">
        <v>588</v>
      </c>
    </row>
    <row r="23" spans="1:7" s="96" customFormat="1" ht="38.25" customHeight="1">
      <c r="A23" s="173">
        <v>13</v>
      </c>
      <c r="B23" s="174" t="s">
        <v>347</v>
      </c>
      <c r="C23" s="178" t="s">
        <v>19</v>
      </c>
      <c r="D23" s="204">
        <v>15</v>
      </c>
      <c r="E23" s="205">
        <v>5.9</v>
      </c>
      <c r="F23" s="206">
        <f t="shared" si="0"/>
        <v>-9.1</v>
      </c>
      <c r="G23" s="163" t="s">
        <v>589</v>
      </c>
    </row>
    <row r="24" spans="1:7" ht="36.75" customHeight="1">
      <c r="A24" s="202" t="s">
        <v>555</v>
      </c>
      <c r="B24" s="163" t="s">
        <v>556</v>
      </c>
      <c r="C24" s="178" t="s">
        <v>19</v>
      </c>
      <c r="D24" s="204">
        <v>87.8</v>
      </c>
      <c r="E24" s="205">
        <v>87.8</v>
      </c>
      <c r="F24" s="209">
        <f t="shared" si="0"/>
        <v>0</v>
      </c>
      <c r="G24" s="163"/>
    </row>
    <row r="25" spans="1:7" ht="24.75" customHeight="1">
      <c r="A25" s="258" t="s">
        <v>342</v>
      </c>
      <c r="B25" s="258"/>
      <c r="C25" s="258"/>
      <c r="D25" s="258"/>
      <c r="E25" s="258"/>
      <c r="F25" s="258"/>
      <c r="G25" s="258"/>
    </row>
    <row r="26" spans="1:7" ht="15.75">
      <c r="A26" s="258" t="s">
        <v>355</v>
      </c>
      <c r="B26" s="258"/>
      <c r="C26" s="258"/>
      <c r="D26" s="258"/>
      <c r="E26" s="258"/>
      <c r="F26" s="258"/>
      <c r="G26" s="258"/>
    </row>
    <row r="27" spans="1:7" ht="15.75">
      <c r="A27" s="258" t="s">
        <v>356</v>
      </c>
      <c r="B27" s="258"/>
      <c r="C27" s="258"/>
      <c r="D27" s="258"/>
      <c r="E27" s="258"/>
      <c r="F27" s="258"/>
      <c r="G27" s="258"/>
    </row>
    <row r="28" spans="1:7" ht="15.75">
      <c r="A28" s="258" t="s">
        <v>369</v>
      </c>
      <c r="B28" s="258"/>
      <c r="C28" s="258"/>
      <c r="D28" s="258"/>
      <c r="E28" s="258"/>
      <c r="F28" s="258"/>
      <c r="G28" s="258"/>
    </row>
    <row r="29" spans="1:7" ht="15.75">
      <c r="A29" s="114" t="s">
        <v>357</v>
      </c>
      <c r="B29" s="114"/>
      <c r="C29" s="114"/>
      <c r="D29" s="116"/>
      <c r="E29" s="116"/>
      <c r="F29" s="114"/>
      <c r="G29" s="114"/>
    </row>
  </sheetData>
  <mergeCells count="6">
    <mergeCell ref="A25:G25"/>
    <mergeCell ref="A26:G26"/>
    <mergeCell ref="A28:G28"/>
    <mergeCell ref="A27:G27"/>
    <mergeCell ref="A8:G8"/>
    <mergeCell ref="A9:G9"/>
  </mergeCells>
  <pageMargins left="0.56000000000000005" right="0.36" top="0.2" bottom="0.17" header="0.15748031496062992" footer="0.15748031496062992"/>
  <pageSetup paperSize="9" scale="53" orientation="landscape" r:id="rId1"/>
  <ignoredErrors>
    <ignoredError sqref="A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99"/>
  <sheetViews>
    <sheetView workbookViewId="0">
      <selection activeCell="L4" sqref="L4"/>
    </sheetView>
  </sheetViews>
  <sheetFormatPr defaultRowHeight="15"/>
  <sheetData>
    <row r="1" spans="1:1" ht="15.75">
      <c r="A1" s="181" t="s">
        <v>397</v>
      </c>
    </row>
    <row r="2" spans="1:1" ht="15.75">
      <c r="A2" s="181" t="s">
        <v>398</v>
      </c>
    </row>
    <row r="3" spans="1:1" ht="15.75">
      <c r="A3" s="183"/>
    </row>
    <row r="4" spans="1:1" ht="409.5">
      <c r="A4" s="184" t="s">
        <v>399</v>
      </c>
    </row>
    <row r="5" spans="1:1" ht="409.5">
      <c r="A5" s="184" t="s">
        <v>400</v>
      </c>
    </row>
    <row r="6" spans="1:1" ht="409.5">
      <c r="A6" s="184" t="s">
        <v>401</v>
      </c>
    </row>
    <row r="7" spans="1:1" ht="409.5">
      <c r="A7" s="184" t="s">
        <v>402</v>
      </c>
    </row>
    <row r="8" spans="1:1" ht="15.75">
      <c r="A8" s="185"/>
    </row>
    <row r="9" spans="1:1" ht="409.5">
      <c r="A9" s="185" t="s">
        <v>403</v>
      </c>
    </row>
    <row r="10" spans="1:1" ht="299.25">
      <c r="A10" s="186" t="s">
        <v>404</v>
      </c>
    </row>
    <row r="11" spans="1:1" ht="299.25">
      <c r="A11" s="186" t="s">
        <v>405</v>
      </c>
    </row>
    <row r="12" spans="1:1" ht="409.5">
      <c r="A12" s="186" t="s">
        <v>406</v>
      </c>
    </row>
    <row r="13" spans="1:1" ht="15.75">
      <c r="A13" s="185"/>
    </row>
    <row r="14" spans="1:1" ht="330.75">
      <c r="A14" s="185" t="s">
        <v>407</v>
      </c>
    </row>
    <row r="15" spans="1:1" ht="409.5">
      <c r="A15" s="186" t="s">
        <v>408</v>
      </c>
    </row>
    <row r="16" spans="1:1" ht="315">
      <c r="A16" s="186" t="s">
        <v>409</v>
      </c>
    </row>
    <row r="17" spans="1:1" ht="126">
      <c r="A17" s="186" t="s">
        <v>410</v>
      </c>
    </row>
    <row r="18" spans="1:1" ht="409.5">
      <c r="A18" s="186" t="s">
        <v>411</v>
      </c>
    </row>
    <row r="19" spans="1:1" ht="173.25">
      <c r="A19" s="186" t="s">
        <v>412</v>
      </c>
    </row>
    <row r="20" spans="1:1" ht="157.5">
      <c r="A20" s="186" t="s">
        <v>413</v>
      </c>
    </row>
    <row r="21" spans="1:1" ht="15.75">
      <c r="A21" s="186"/>
    </row>
    <row r="22" spans="1:1" ht="346.5">
      <c r="A22" s="185" t="s">
        <v>414</v>
      </c>
    </row>
    <row r="23" spans="1:1" ht="409.5">
      <c r="A23" s="186" t="s">
        <v>415</v>
      </c>
    </row>
    <row r="24" spans="1:1" ht="15.75">
      <c r="A24" s="187"/>
    </row>
    <row r="25" spans="1:1" ht="409.5">
      <c r="A25" s="185" t="s">
        <v>416</v>
      </c>
    </row>
    <row r="26" spans="1:1" ht="409.5">
      <c r="A26" s="186" t="s">
        <v>417</v>
      </c>
    </row>
    <row r="27" spans="1:1" ht="378">
      <c r="A27" s="186" t="s">
        <v>418</v>
      </c>
    </row>
    <row r="28" spans="1:1" ht="157.5">
      <c r="A28" s="186" t="s">
        <v>413</v>
      </c>
    </row>
    <row r="29" spans="1:1" ht="409.5">
      <c r="A29" s="186" t="s">
        <v>419</v>
      </c>
    </row>
    <row r="30" spans="1:1" ht="15.75">
      <c r="A30" s="186"/>
    </row>
    <row r="31" spans="1:1" ht="409.5">
      <c r="A31" s="185" t="s">
        <v>420</v>
      </c>
    </row>
    <row r="32" spans="1:1" ht="409.5">
      <c r="A32" s="186" t="s">
        <v>421</v>
      </c>
    </row>
    <row r="33" spans="1:1" ht="409.5">
      <c r="A33" s="186" t="s">
        <v>422</v>
      </c>
    </row>
    <row r="34" spans="1:1" ht="157.5">
      <c r="A34" s="186" t="s">
        <v>413</v>
      </c>
    </row>
    <row r="35" spans="1:1" ht="409.5">
      <c r="A35" s="186" t="s">
        <v>423</v>
      </c>
    </row>
    <row r="36" spans="1:1" ht="409.5">
      <c r="A36" s="186" t="s">
        <v>424</v>
      </c>
    </row>
    <row r="37" spans="1:1" ht="409.5">
      <c r="A37" s="186" t="s">
        <v>425</v>
      </c>
    </row>
    <row r="38" spans="1:1" ht="15.75">
      <c r="A38" s="182" t="s">
        <v>426</v>
      </c>
    </row>
    <row r="39" spans="1:1" ht="378">
      <c r="A39" s="186" t="s">
        <v>427</v>
      </c>
    </row>
    <row r="40" spans="1:1" ht="15.75">
      <c r="A40" s="186"/>
    </row>
    <row r="41" spans="1:1" ht="330.75">
      <c r="A41" s="185" t="s">
        <v>428</v>
      </c>
    </row>
    <row r="42" spans="1:1" ht="409.5">
      <c r="A42" s="186" t="s">
        <v>429</v>
      </c>
    </row>
    <row r="43" spans="1:1" ht="315">
      <c r="A43" s="186" t="s">
        <v>430</v>
      </c>
    </row>
    <row r="44" spans="1:1" ht="157.5">
      <c r="A44" s="186" t="s">
        <v>413</v>
      </c>
    </row>
    <row r="45" spans="1:1" ht="409.5">
      <c r="A45" s="186" t="s">
        <v>431</v>
      </c>
    </row>
    <row r="46" spans="1:1" ht="330.75">
      <c r="A46" s="186" t="s">
        <v>432</v>
      </c>
    </row>
    <row r="47" spans="1:1" ht="15.75">
      <c r="A47" s="188"/>
    </row>
    <row r="48" spans="1:1" ht="409.5">
      <c r="A48" s="185" t="s">
        <v>433</v>
      </c>
    </row>
    <row r="49" spans="1:1" ht="409.5">
      <c r="A49" s="186" t="s">
        <v>434</v>
      </c>
    </row>
    <row r="50" spans="1:1" ht="15.75">
      <c r="A50" s="189"/>
    </row>
    <row r="51" spans="1:1" ht="409.5">
      <c r="A51" s="185" t="s">
        <v>435</v>
      </c>
    </row>
    <row r="52" spans="1:1" ht="299.25">
      <c r="A52" s="186" t="s">
        <v>436</v>
      </c>
    </row>
    <row r="53" spans="1:1" ht="409.5">
      <c r="A53" s="186" t="s">
        <v>437</v>
      </c>
    </row>
    <row r="54" spans="1:1" ht="409.5">
      <c r="A54" s="186" t="s">
        <v>438</v>
      </c>
    </row>
    <row r="55" spans="1:1" ht="15.75">
      <c r="A55" s="185"/>
    </row>
    <row r="56" spans="1:1" ht="409.5">
      <c r="A56" s="185" t="s">
        <v>439</v>
      </c>
    </row>
    <row r="57" spans="1:1" ht="299.25">
      <c r="A57" s="186" t="s">
        <v>440</v>
      </c>
    </row>
    <row r="58" spans="1:1" ht="409.5">
      <c r="A58" s="186" t="s">
        <v>441</v>
      </c>
    </row>
    <row r="59" spans="1:1" ht="15.75">
      <c r="A59" s="187"/>
    </row>
    <row r="60" spans="1:1" ht="378">
      <c r="A60" s="185" t="s">
        <v>442</v>
      </c>
    </row>
    <row r="61" spans="1:1" ht="236.25">
      <c r="A61" s="186" t="s">
        <v>443</v>
      </c>
    </row>
    <row r="62" spans="1:1" ht="15.75">
      <c r="A62" s="186"/>
    </row>
    <row r="63" spans="1:1" ht="409.5">
      <c r="A63" s="185" t="s">
        <v>444</v>
      </c>
    </row>
    <row r="64" spans="1:1" ht="409.5">
      <c r="A64" s="186" t="s">
        <v>445</v>
      </c>
    </row>
    <row r="65" spans="1:1" ht="157.5">
      <c r="A65" s="186" t="s">
        <v>446</v>
      </c>
    </row>
    <row r="66" spans="1:1" ht="126">
      <c r="A66" s="186" t="s">
        <v>410</v>
      </c>
    </row>
    <row r="67" spans="1:1" ht="409.5">
      <c r="A67" s="186" t="s">
        <v>447</v>
      </c>
    </row>
    <row r="68" spans="1:1" ht="15.75">
      <c r="A68" s="185"/>
    </row>
    <row r="69" spans="1:1" ht="315">
      <c r="A69" s="185" t="s">
        <v>448</v>
      </c>
    </row>
    <row r="70" spans="1:1" ht="409.5">
      <c r="A70" s="186" t="s">
        <v>449</v>
      </c>
    </row>
    <row r="71" spans="1:1" ht="157.5">
      <c r="A71" s="186" t="s">
        <v>450</v>
      </c>
    </row>
    <row r="72" spans="1:1" ht="409.5">
      <c r="A72" s="186" t="s">
        <v>451</v>
      </c>
    </row>
    <row r="73" spans="1:1" ht="157.5">
      <c r="A73" s="186" t="s">
        <v>446</v>
      </c>
    </row>
    <row r="74" spans="1:1" ht="126">
      <c r="A74" s="186" t="s">
        <v>410</v>
      </c>
    </row>
    <row r="75" spans="1:1" ht="15.75">
      <c r="A75" s="186"/>
    </row>
    <row r="76" spans="1:1" ht="346.5">
      <c r="A76" s="185" t="s">
        <v>452</v>
      </c>
    </row>
    <row r="77" spans="1:1" ht="346.5">
      <c r="A77" s="186" t="s">
        <v>453</v>
      </c>
    </row>
    <row r="78" spans="1:1" ht="362.25">
      <c r="A78" s="186" t="s">
        <v>454</v>
      </c>
    </row>
    <row r="79" spans="1:1" ht="126">
      <c r="A79" s="186" t="s">
        <v>410</v>
      </c>
    </row>
    <row r="80" spans="1:1" ht="15.75">
      <c r="A80" s="186"/>
    </row>
    <row r="81" spans="1:1" ht="393.75">
      <c r="A81" s="185" t="s">
        <v>455</v>
      </c>
    </row>
    <row r="82" spans="1:1" ht="409.5">
      <c r="A82" s="186" t="s">
        <v>456</v>
      </c>
    </row>
    <row r="83" spans="1:1" ht="236.25">
      <c r="A83" s="186" t="s">
        <v>457</v>
      </c>
    </row>
    <row r="84" spans="1:1" ht="126">
      <c r="A84" s="186" t="s">
        <v>410</v>
      </c>
    </row>
    <row r="85" spans="1:1" ht="15.75">
      <c r="A85" s="185"/>
    </row>
    <row r="86" spans="1:1" ht="283.5">
      <c r="A86" s="185" t="s">
        <v>458</v>
      </c>
    </row>
    <row r="87" spans="1:1" ht="346.5">
      <c r="A87" s="186" t="s">
        <v>459</v>
      </c>
    </row>
    <row r="88" spans="1:1" ht="362.25">
      <c r="A88" s="186" t="s">
        <v>460</v>
      </c>
    </row>
    <row r="89" spans="1:1" ht="126">
      <c r="A89" s="186" t="s">
        <v>410</v>
      </c>
    </row>
    <row r="90" spans="1:1" ht="15.75">
      <c r="A90" s="186"/>
    </row>
    <row r="91" spans="1:1" ht="173.25">
      <c r="A91" s="185" t="s">
        <v>461</v>
      </c>
    </row>
    <row r="92" spans="1:1" ht="299.25">
      <c r="A92" s="186" t="s">
        <v>462</v>
      </c>
    </row>
    <row r="93" spans="1:1" ht="409.5">
      <c r="A93" s="186" t="s">
        <v>463</v>
      </c>
    </row>
    <row r="94" spans="1:1" ht="409.5">
      <c r="A94" s="185" t="s">
        <v>464</v>
      </c>
    </row>
    <row r="95" spans="1:1" ht="346.5">
      <c r="A95" s="186" t="s">
        <v>465</v>
      </c>
    </row>
    <row r="96" spans="1:1" ht="409.5">
      <c r="A96" s="186" t="s">
        <v>466</v>
      </c>
    </row>
    <row r="97" spans="1:1" ht="126">
      <c r="A97" s="186" t="s">
        <v>410</v>
      </c>
    </row>
    <row r="98" spans="1:1" ht="409.5">
      <c r="A98" s="186" t="s">
        <v>467</v>
      </c>
    </row>
    <row r="99" spans="1:1" ht="15.75">
      <c r="A99" s="185"/>
    </row>
    <row r="100" spans="1:1" ht="409.5">
      <c r="A100" s="185" t="s">
        <v>468</v>
      </c>
    </row>
    <row r="101" spans="1:1" ht="299.25">
      <c r="A101" s="186" t="s">
        <v>469</v>
      </c>
    </row>
    <row r="102" spans="1:1" ht="409.5">
      <c r="A102" s="186" t="s">
        <v>470</v>
      </c>
    </row>
    <row r="103" spans="1:1" ht="409.5">
      <c r="A103" s="186" t="s">
        <v>471</v>
      </c>
    </row>
    <row r="104" spans="1:1" ht="409.5">
      <c r="A104" s="186" t="s">
        <v>472</v>
      </c>
    </row>
    <row r="105" spans="1:1" ht="15.75">
      <c r="A105" s="186"/>
    </row>
    <row r="106" spans="1:1" ht="299.25">
      <c r="A106" s="185" t="s">
        <v>473</v>
      </c>
    </row>
    <row r="107" spans="1:1" ht="330.75">
      <c r="A107" s="186" t="s">
        <v>474</v>
      </c>
    </row>
    <row r="108" spans="1:1" ht="409.5">
      <c r="A108" s="186" t="s">
        <v>475</v>
      </c>
    </row>
    <row r="109" spans="1:1" ht="15.75">
      <c r="A109" s="186"/>
    </row>
    <row r="110" spans="1:1" ht="409.5">
      <c r="A110" s="185" t="s">
        <v>476</v>
      </c>
    </row>
    <row r="111" spans="1:1" ht="409.5">
      <c r="A111" s="186" t="s">
        <v>477</v>
      </c>
    </row>
    <row r="112" spans="1:1" ht="315">
      <c r="A112" s="186" t="s">
        <v>478</v>
      </c>
    </row>
    <row r="113" spans="1:1" ht="94.5">
      <c r="A113" s="186" t="s">
        <v>479</v>
      </c>
    </row>
    <row r="114" spans="1:1" ht="15.75">
      <c r="A114" s="185"/>
    </row>
    <row r="115" spans="1:1" ht="346.5">
      <c r="A115" s="185" t="s">
        <v>480</v>
      </c>
    </row>
    <row r="116" spans="1:1" ht="409.5">
      <c r="A116" s="186" t="s">
        <v>481</v>
      </c>
    </row>
    <row r="117" spans="1:1" ht="330.75">
      <c r="A117" s="186" t="s">
        <v>482</v>
      </c>
    </row>
    <row r="118" spans="1:1" ht="330.75">
      <c r="A118" s="186" t="s">
        <v>483</v>
      </c>
    </row>
    <row r="119" spans="1:1" ht="252">
      <c r="A119" s="186" t="s">
        <v>484</v>
      </c>
    </row>
    <row r="120" spans="1:1" ht="409.5">
      <c r="A120" s="186" t="s">
        <v>485</v>
      </c>
    </row>
    <row r="121" spans="1:1" ht="346.5">
      <c r="A121" s="186" t="s">
        <v>486</v>
      </c>
    </row>
    <row r="122" spans="1:1" ht="409.5">
      <c r="A122" s="186" t="s">
        <v>487</v>
      </c>
    </row>
    <row r="123" spans="1:1" ht="409.5">
      <c r="A123" s="186" t="s">
        <v>488</v>
      </c>
    </row>
    <row r="124" spans="1:1" ht="189">
      <c r="A124" s="186" t="s">
        <v>489</v>
      </c>
    </row>
    <row r="125" spans="1:1" ht="267.75">
      <c r="A125" s="186" t="s">
        <v>490</v>
      </c>
    </row>
    <row r="126" spans="1:1" ht="299.25">
      <c r="A126" s="186" t="s">
        <v>491</v>
      </c>
    </row>
    <row r="127" spans="1:1" ht="362.25">
      <c r="A127" s="186" t="s">
        <v>492</v>
      </c>
    </row>
    <row r="128" spans="1:1" ht="15.75">
      <c r="A128" s="189"/>
    </row>
    <row r="129" spans="1:1" ht="393.75">
      <c r="A129" s="185" t="s">
        <v>493</v>
      </c>
    </row>
    <row r="130" spans="1:1" ht="346.5">
      <c r="A130" s="186" t="s">
        <v>494</v>
      </c>
    </row>
    <row r="131" spans="1:1" ht="409.5">
      <c r="A131" s="186" t="s">
        <v>495</v>
      </c>
    </row>
    <row r="132" spans="1:1" ht="299.25">
      <c r="A132" s="186" t="s">
        <v>496</v>
      </c>
    </row>
    <row r="133" spans="1:1" ht="126">
      <c r="A133" s="186" t="s">
        <v>410</v>
      </c>
    </row>
    <row r="134" spans="1:1" ht="252">
      <c r="A134" s="186" t="s">
        <v>497</v>
      </c>
    </row>
    <row r="135" spans="1:1" ht="409.5">
      <c r="A135" s="186" t="s">
        <v>498</v>
      </c>
    </row>
    <row r="136" spans="1:1" ht="346.5">
      <c r="A136" s="186" t="s">
        <v>499</v>
      </c>
    </row>
    <row r="137" spans="1:1" ht="346.5">
      <c r="A137" s="186" t="s">
        <v>500</v>
      </c>
    </row>
    <row r="138" spans="1:1" ht="220.5">
      <c r="A138" s="186" t="s">
        <v>501</v>
      </c>
    </row>
    <row r="139" spans="1:1" ht="283.5">
      <c r="A139" s="186" t="s">
        <v>502</v>
      </c>
    </row>
    <row r="140" spans="1:1" ht="157.5">
      <c r="A140" s="186" t="s">
        <v>503</v>
      </c>
    </row>
    <row r="141" spans="1:1" ht="252">
      <c r="A141" s="186" t="s">
        <v>504</v>
      </c>
    </row>
    <row r="142" spans="1:1" ht="409.5">
      <c r="A142" s="186" t="s">
        <v>505</v>
      </c>
    </row>
    <row r="143" spans="1:1" ht="94.5">
      <c r="A143" s="186" t="s">
        <v>506</v>
      </c>
    </row>
    <row r="144" spans="1:1" ht="15.75">
      <c r="A144" s="189"/>
    </row>
    <row r="145" spans="1:1" ht="409.5">
      <c r="A145" s="185" t="s">
        <v>507</v>
      </c>
    </row>
    <row r="146" spans="1:1" ht="409.5">
      <c r="A146" s="186" t="s">
        <v>508</v>
      </c>
    </row>
    <row r="147" spans="1:1" ht="15.75">
      <c r="A147" s="185"/>
    </row>
    <row r="148" spans="1:1" ht="220.5">
      <c r="A148" s="185" t="s">
        <v>509</v>
      </c>
    </row>
    <row r="149" spans="1:1" ht="409.5">
      <c r="A149" s="186" t="s">
        <v>510</v>
      </c>
    </row>
    <row r="150" spans="1:1" ht="299.25">
      <c r="A150" s="186" t="s">
        <v>511</v>
      </c>
    </row>
    <row r="151" spans="1:1" ht="409.5">
      <c r="A151" s="186" t="s">
        <v>512</v>
      </c>
    </row>
    <row r="152" spans="1:1" ht="15.75">
      <c r="A152" s="185"/>
    </row>
    <row r="153" spans="1:1" ht="409.5">
      <c r="A153" s="185" t="s">
        <v>513</v>
      </c>
    </row>
    <row r="154" spans="1:1" ht="299.25">
      <c r="A154" s="186" t="s">
        <v>514</v>
      </c>
    </row>
    <row r="155" spans="1:1" ht="409.5">
      <c r="A155" s="186" t="s">
        <v>515</v>
      </c>
    </row>
    <row r="156" spans="1:1" ht="252">
      <c r="A156" s="186" t="s">
        <v>516</v>
      </c>
    </row>
    <row r="157" spans="1:1" ht="236.25">
      <c r="A157" s="186" t="s">
        <v>517</v>
      </c>
    </row>
    <row r="158" spans="1:1" ht="126">
      <c r="A158" s="186" t="s">
        <v>410</v>
      </c>
    </row>
    <row r="159" spans="1:1" ht="15.75">
      <c r="A159" s="186"/>
    </row>
    <row r="160" spans="1:1" ht="346.5">
      <c r="A160" s="185" t="s">
        <v>518</v>
      </c>
    </row>
    <row r="161" spans="1:1" ht="409.5">
      <c r="A161" s="186" t="s">
        <v>519</v>
      </c>
    </row>
    <row r="162" spans="1:1" ht="204.75">
      <c r="A162" s="186" t="s">
        <v>520</v>
      </c>
    </row>
    <row r="163" spans="1:1" ht="362.25">
      <c r="A163" s="186" t="s">
        <v>521</v>
      </c>
    </row>
    <row r="164" spans="1:1" ht="126">
      <c r="A164" s="186" t="s">
        <v>410</v>
      </c>
    </row>
    <row r="165" spans="1:1" ht="15.75">
      <c r="A165" s="185"/>
    </row>
    <row r="166" spans="1:1" ht="220.5">
      <c r="A166" s="185" t="s">
        <v>522</v>
      </c>
    </row>
    <row r="167" spans="1:1" ht="409.5">
      <c r="A167" s="186" t="s">
        <v>523</v>
      </c>
    </row>
    <row r="168" spans="1:1" ht="409.5">
      <c r="A168" s="186" t="s">
        <v>524</v>
      </c>
    </row>
    <row r="169" spans="1:1" ht="409.5">
      <c r="A169" s="186" t="s">
        <v>525</v>
      </c>
    </row>
    <row r="170" spans="1:1" ht="15.75">
      <c r="A170" s="186"/>
    </row>
    <row r="171" spans="1:1" ht="157.5">
      <c r="A171" s="185" t="s">
        <v>526</v>
      </c>
    </row>
    <row r="172" spans="1:1" ht="409.5">
      <c r="A172" s="186" t="s">
        <v>527</v>
      </c>
    </row>
    <row r="173" spans="1:1" ht="220.5">
      <c r="A173" s="186" t="s">
        <v>528</v>
      </c>
    </row>
    <row r="174" spans="1:1" ht="346.5">
      <c r="A174" s="186" t="s">
        <v>529</v>
      </c>
    </row>
    <row r="175" spans="1:1" ht="126">
      <c r="A175" s="186" t="s">
        <v>410</v>
      </c>
    </row>
    <row r="176" spans="1:1" ht="409.5">
      <c r="A176" s="186" t="s">
        <v>530</v>
      </c>
    </row>
    <row r="177" spans="1:1" ht="15.75">
      <c r="A177" s="186"/>
    </row>
    <row r="178" spans="1:1" ht="362.25">
      <c r="A178" s="187" t="s">
        <v>531</v>
      </c>
    </row>
    <row r="179" spans="1:1" ht="299.25">
      <c r="A179" s="186" t="s">
        <v>532</v>
      </c>
    </row>
    <row r="180" spans="1:1" ht="204.75">
      <c r="A180" s="185" t="s">
        <v>533</v>
      </c>
    </row>
    <row r="181" spans="1:1" ht="409.5">
      <c r="A181" s="186" t="s">
        <v>534</v>
      </c>
    </row>
    <row r="182" spans="1:1" ht="220.5">
      <c r="A182" s="186" t="s">
        <v>535</v>
      </c>
    </row>
    <row r="183" spans="1:1" ht="126">
      <c r="A183" s="186" t="s">
        <v>410</v>
      </c>
    </row>
    <row r="184" spans="1:1" ht="15.75">
      <c r="A184" s="186"/>
    </row>
    <row r="185" spans="1:1" ht="220.5">
      <c r="A185" s="185" t="s">
        <v>536</v>
      </c>
    </row>
    <row r="186" spans="1:1" ht="409.5">
      <c r="A186" s="186" t="s">
        <v>537</v>
      </c>
    </row>
    <row r="187" spans="1:1" ht="267.75">
      <c r="A187" s="186" t="s">
        <v>538</v>
      </c>
    </row>
    <row r="188" spans="1:1" ht="126">
      <c r="A188" s="186" t="s">
        <v>410</v>
      </c>
    </row>
    <row r="189" spans="1:1" ht="141.75">
      <c r="A189" s="185" t="s">
        <v>539</v>
      </c>
    </row>
    <row r="190" spans="1:1" ht="409.5">
      <c r="A190" s="186" t="s">
        <v>540</v>
      </c>
    </row>
    <row r="191" spans="1:1" ht="409.5">
      <c r="A191" s="186" t="s">
        <v>541</v>
      </c>
    </row>
    <row r="192" spans="1:1" ht="409.5">
      <c r="A192" s="186" t="s">
        <v>542</v>
      </c>
    </row>
    <row r="193" spans="1:1" ht="15.75">
      <c r="A193" s="186"/>
    </row>
    <row r="194" spans="1:1" ht="15.75">
      <c r="A194" s="182" t="s">
        <v>543</v>
      </c>
    </row>
    <row r="195" spans="1:1" ht="15.75">
      <c r="A195" s="182"/>
    </row>
    <row r="196" spans="1:1" ht="15.75">
      <c r="A196" s="182" t="s">
        <v>544</v>
      </c>
    </row>
    <row r="197" spans="1:1" ht="15.75">
      <c r="A197" s="182" t="s">
        <v>545</v>
      </c>
    </row>
    <row r="198" spans="1:1">
      <c r="A198" s="190"/>
    </row>
    <row r="199" spans="1:1">
      <c r="A199" s="190" t="s">
        <v>546</v>
      </c>
    </row>
  </sheetData>
  <pageMargins left="0.7" right="0.7" top="0.75" bottom="0.75" header="0.3" footer="0.3"/>
  <pageSetup paperSize="9" orientation="portrait" r:id="rId1"/>
  <legacyDrawing r:id="rId2"/>
  <oleObjects>
    <oleObject progId="Word.Document.8" shapeId="1027" r:id="rId3"/>
    <oleObject progId="Word.Document.8" shapeId="102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таблица 1</vt:lpstr>
      <vt:lpstr>Выполнение работ</vt:lpstr>
      <vt:lpstr>таблица 2</vt:lpstr>
      <vt:lpstr>пояснит.записка</vt:lpstr>
      <vt:lpstr>пояснит.записка!OLE_LINK1</vt:lpstr>
      <vt:lpstr>'Выполнение работ'!Заголовки_для_печати</vt:lpstr>
      <vt:lpstr>'таблица 1'!Заголовки_для_печати</vt:lpstr>
      <vt:lpstr>'Выполнение работ'!Область_печати</vt:lpstr>
      <vt:lpstr>'таблица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Галина Станиславовна Ли</cp:lastModifiedBy>
  <cp:lastPrinted>2017-04-13T07:29:56Z</cp:lastPrinted>
  <dcterms:created xsi:type="dcterms:W3CDTF">2011-05-17T05:04:33Z</dcterms:created>
  <dcterms:modified xsi:type="dcterms:W3CDTF">2017-04-20T07:02:28Z</dcterms:modified>
</cp:coreProperties>
</file>